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03MLM\Desktop\TSOHO\DATA Mampa\2023_Main\Draft Budget\"/>
    </mc:Choice>
  </mc:AlternateContent>
  <bookViews>
    <workbookView xWindow="0" yWindow="0" windowWidth="23040" windowHeight="9192"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J157" i="2" l="1"/>
  <c r="K157" i="2" s="1"/>
  <c r="J156" i="2"/>
  <c r="K156" i="2" s="1"/>
  <c r="J155" i="2"/>
  <c r="K155" i="2" s="1"/>
  <c r="J154" i="2"/>
  <c r="K154" i="2" s="1"/>
  <c r="J153" i="2"/>
  <c r="K153" i="2" s="1"/>
  <c r="J152" i="2"/>
  <c r="K152" i="2" s="1"/>
  <c r="J147" i="2"/>
  <c r="K147" i="2" s="1"/>
  <c r="J146" i="2"/>
  <c r="K146" i="2" s="1"/>
  <c r="J145" i="2"/>
  <c r="K145" i="2" s="1"/>
  <c r="J144" i="2"/>
  <c r="K144" i="2" s="1"/>
  <c r="J143" i="2"/>
  <c r="K143" i="2" s="1"/>
  <c r="J142" i="2"/>
  <c r="K142" i="2" s="1"/>
  <c r="J141" i="2"/>
  <c r="K141" i="2" s="1"/>
  <c r="J140" i="2"/>
  <c r="K140" i="2" s="1"/>
  <c r="J139" i="2"/>
  <c r="K139" i="2" s="1"/>
  <c r="J138" i="2"/>
  <c r="K138" i="2" s="1"/>
  <c r="J137" i="2"/>
  <c r="K137" i="2" s="1"/>
  <c r="J136" i="2"/>
  <c r="K136" i="2" s="1"/>
  <c r="J123" i="2"/>
  <c r="K123" i="2" s="1"/>
  <c r="J122" i="2"/>
  <c r="K122" i="2" s="1"/>
  <c r="J121" i="2"/>
  <c r="K121" i="2" s="1"/>
  <c r="J120" i="2"/>
  <c r="K120" i="2" s="1"/>
  <c r="J119" i="2"/>
  <c r="K119" i="2" s="1"/>
  <c r="J302" i="2" l="1"/>
  <c r="K302" i="2" s="1"/>
  <c r="J289" i="2"/>
  <c r="K289" i="2" s="1"/>
  <c r="J288" i="2"/>
  <c r="K288" i="2" s="1"/>
  <c r="J287" i="2"/>
  <c r="K287" i="2" s="1"/>
  <c r="J285" i="2"/>
  <c r="K285" i="2" s="1"/>
  <c r="J284" i="2"/>
  <c r="K284" i="2" s="1"/>
  <c r="J283" i="2"/>
  <c r="K283" i="2" s="1"/>
  <c r="J281" i="2"/>
  <c r="K281" i="2" s="1"/>
  <c r="J280" i="2"/>
  <c r="K280" i="2" s="1"/>
  <c r="J279" i="2"/>
  <c r="K279" i="2" s="1"/>
  <c r="J277" i="2"/>
  <c r="K277" i="2" s="1"/>
  <c r="J276" i="2"/>
  <c r="K276" i="2" s="1"/>
  <c r="J275" i="2"/>
  <c r="K275" i="2" s="1"/>
  <c r="J271" i="2"/>
  <c r="K271" i="2" s="1"/>
  <c r="J270" i="2"/>
  <c r="K270" i="2" s="1"/>
  <c r="J269" i="2"/>
  <c r="K269" i="2" s="1"/>
  <c r="J262" i="2"/>
  <c r="K262" i="2" s="1"/>
  <c r="J257" i="2"/>
  <c r="K257" i="2" s="1"/>
  <c r="J256" i="2"/>
  <c r="K256" i="2" s="1"/>
  <c r="J255" i="2"/>
  <c r="K255" i="2" s="1"/>
  <c r="J254" i="2"/>
  <c r="K254" i="2" s="1"/>
  <c r="J253" i="2"/>
  <c r="K253" i="2" s="1"/>
  <c r="J252" i="2"/>
  <c r="K252" i="2" s="1"/>
  <c r="J240" i="2"/>
  <c r="K240" i="2" s="1"/>
  <c r="J239" i="2"/>
  <c r="K239" i="2" s="1"/>
  <c r="J232" i="2"/>
  <c r="K232" i="2" s="1"/>
  <c r="J231" i="2"/>
  <c r="K231" i="2" s="1"/>
  <c r="J227" i="2"/>
  <c r="K227" i="2" s="1"/>
  <c r="J224" i="2"/>
  <c r="K224" i="2" s="1"/>
  <c r="J223" i="2"/>
  <c r="K223" i="2" s="1"/>
  <c r="J220" i="2"/>
  <c r="K220" i="2" s="1"/>
  <c r="J219" i="2"/>
  <c r="K219" i="2" s="1"/>
  <c r="J216" i="2"/>
  <c r="K216" i="2" s="1"/>
  <c r="J215" i="2"/>
  <c r="K215" i="2" s="1"/>
  <c r="J212" i="2"/>
  <c r="K212" i="2" s="1"/>
  <c r="J211" i="2"/>
  <c r="K211" i="2" s="1"/>
  <c r="J207" i="2"/>
  <c r="K207" i="2" s="1"/>
  <c r="J206" i="2"/>
  <c r="K206" i="2" s="1"/>
  <c r="J193" i="2"/>
  <c r="K193" i="2" s="1"/>
  <c r="J192" i="2"/>
  <c r="K192" i="2" s="1"/>
  <c r="J191" i="2"/>
  <c r="K191" i="2" s="1"/>
  <c r="J190" i="2"/>
  <c r="K190" i="2" s="1"/>
  <c r="J189" i="2"/>
  <c r="K189" i="2" s="1"/>
  <c r="J186" i="2"/>
  <c r="K186" i="2" s="1"/>
  <c r="J182" i="2"/>
  <c r="K182" i="2" s="1"/>
  <c r="J181" i="2"/>
  <c r="K181" i="2" s="1"/>
  <c r="J180" i="2"/>
  <c r="K180" i="2" s="1"/>
  <c r="J179" i="2"/>
  <c r="K179" i="2" s="1"/>
  <c r="J178" i="2"/>
  <c r="K178" i="2" s="1"/>
  <c r="J176" i="2"/>
  <c r="K176" i="2" s="1"/>
  <c r="J175" i="2"/>
  <c r="K175" i="2" s="1"/>
  <c r="J174" i="2"/>
  <c r="K174" i="2" s="1"/>
  <c r="J173" i="2"/>
  <c r="K173" i="2" s="1"/>
  <c r="J172" i="2"/>
  <c r="K172" i="2" s="1"/>
  <c r="J168" i="2"/>
  <c r="K168" i="2" s="1"/>
  <c r="J167" i="2"/>
  <c r="K167" i="2" s="1"/>
  <c r="J164" i="2"/>
  <c r="K164" i="2" s="1"/>
  <c r="J163" i="2"/>
  <c r="K163" i="2" s="1"/>
  <c r="J162" i="2"/>
  <c r="K162" i="2" s="1"/>
  <c r="J129" i="2"/>
  <c r="K129" i="2" s="1"/>
  <c r="J128" i="2"/>
  <c r="K128" i="2" s="1"/>
  <c r="J91" i="2"/>
  <c r="K91" i="2" s="1"/>
  <c r="J83" i="2"/>
  <c r="K83" i="2" s="1"/>
  <c r="J80" i="2"/>
  <c r="K80" i="2" s="1"/>
  <c r="J74" i="2"/>
  <c r="K74" i="2" s="1"/>
  <c r="J71" i="2"/>
  <c r="K71" i="2" s="1"/>
  <c r="J70" i="2"/>
  <c r="K70" i="2" s="1"/>
  <c r="J69" i="2"/>
  <c r="K69" i="2" s="1"/>
  <c r="J68" i="2"/>
  <c r="K68" i="2" s="1"/>
  <c r="J67" i="2"/>
  <c r="K67" i="2" s="1"/>
  <c r="J66" i="2"/>
  <c r="K66" i="2" s="1"/>
  <c r="J65" i="2"/>
  <c r="K65" i="2" s="1"/>
  <c r="J61" i="2" l="1"/>
  <c r="K61" i="2" s="1"/>
  <c r="J60" i="2"/>
  <c r="K60" i="2" s="1"/>
  <c r="J59" i="2"/>
  <c r="K59" i="2" s="1"/>
  <c r="J58" i="2"/>
  <c r="K58" i="2" s="1"/>
  <c r="J57" i="2"/>
  <c r="K57" i="2" s="1"/>
  <c r="J56" i="2"/>
  <c r="K56" i="2" s="1"/>
  <c r="J55" i="2"/>
  <c r="K55" i="2" s="1"/>
  <c r="J49" i="2"/>
  <c r="K49" i="2" s="1"/>
  <c r="J48" i="2"/>
  <c r="K48" i="2" s="1"/>
  <c r="J47" i="2"/>
  <c r="K47" i="2" s="1"/>
  <c r="J44" i="2"/>
  <c r="K44" i="2" s="1"/>
  <c r="J43" i="2"/>
  <c r="K43" i="2" s="1"/>
  <c r="J42" i="2"/>
  <c r="K42" i="2" s="1"/>
  <c r="J41" i="2"/>
  <c r="K41" i="2" s="1"/>
  <c r="J38" i="2"/>
  <c r="K38" i="2" s="1"/>
  <c r="J37" i="2"/>
  <c r="K37" i="2" s="1"/>
  <c r="J36" i="2"/>
  <c r="K36" i="2" s="1"/>
  <c r="J35" i="2"/>
  <c r="K35" i="2" s="1"/>
  <c r="J34" i="2"/>
  <c r="K34" i="2" s="1"/>
  <c r="J33" i="2"/>
  <c r="K33" i="2" s="1"/>
  <c r="J32" i="2"/>
  <c r="K32" i="2" s="1"/>
  <c r="J31" i="2"/>
  <c r="K31" i="2" s="1"/>
  <c r="J30" i="2"/>
  <c r="K30" i="2" s="1"/>
  <c r="J29" i="2"/>
  <c r="K29" i="2" s="1"/>
  <c r="J28" i="2"/>
  <c r="K28" i="2" s="1"/>
  <c r="J27" i="2"/>
  <c r="K27" i="2" s="1"/>
  <c r="J26" i="2"/>
  <c r="K26" i="2" s="1"/>
  <c r="J25" i="2"/>
  <c r="K25" i="2" s="1"/>
  <c r="J20" i="2"/>
  <c r="K20" i="2" s="1"/>
  <c r="I10" i="2"/>
  <c r="J10" i="2" s="1"/>
  <c r="K10" i="2" s="1"/>
  <c r="I9" i="2"/>
  <c r="J9" i="2" s="1"/>
  <c r="K9" i="2" s="1"/>
  <c r="I8" i="2"/>
  <c r="J8" i="2" s="1"/>
  <c r="K8" i="2" s="1"/>
  <c r="I7" i="2"/>
  <c r="J7" i="2" s="1"/>
  <c r="K7" i="2" s="1"/>
  <c r="K6" i="2"/>
  <c r="J6" i="2"/>
  <c r="I6" i="2"/>
  <c r="E74" i="2" l="1"/>
  <c r="F74" i="2" s="1"/>
  <c r="B9" i="2"/>
  <c r="C9" i="2" s="1"/>
  <c r="D9" i="2" s="1"/>
  <c r="E9" i="2" s="1"/>
  <c r="F9" i="2" s="1"/>
  <c r="G9" i="2" s="1"/>
  <c r="H9" i="2" s="1"/>
  <c r="B8" i="2"/>
  <c r="C8" i="2" s="1"/>
  <c r="D8" i="2" s="1"/>
  <c r="E8" i="2" s="1"/>
  <c r="F8" i="2" s="1"/>
  <c r="G8" i="2" s="1"/>
  <c r="H8" i="2" s="1"/>
  <c r="B7" i="2"/>
  <c r="C7" i="2" s="1"/>
  <c r="D7" i="2" s="1"/>
  <c r="E7" i="2" s="1"/>
  <c r="F7" i="2" s="1"/>
  <c r="G7" i="2" s="1"/>
  <c r="H7" i="2" s="1"/>
  <c r="B6" i="2"/>
  <c r="C302" i="2"/>
  <c r="D302" i="2" s="1"/>
  <c r="E302" i="2" s="1"/>
  <c r="F302" i="2" s="1"/>
  <c r="C289" i="2"/>
  <c r="D289" i="2" s="1"/>
  <c r="E289" i="2" s="1"/>
  <c r="F289" i="2" s="1"/>
  <c r="C288" i="2"/>
  <c r="D288" i="2" s="1"/>
  <c r="E288" i="2" s="1"/>
  <c r="F288" i="2" s="1"/>
  <c r="C287" i="2"/>
  <c r="D287" i="2" s="1"/>
  <c r="E287" i="2" s="1"/>
  <c r="F287" i="2" s="1"/>
  <c r="C285" i="2"/>
  <c r="D285" i="2" s="1"/>
  <c r="E285" i="2" s="1"/>
  <c r="F285" i="2" s="1"/>
  <c r="C284" i="2"/>
  <c r="D284" i="2" s="1"/>
  <c r="E284" i="2" s="1"/>
  <c r="F284" i="2" s="1"/>
  <c r="C283" i="2"/>
  <c r="D283" i="2" s="1"/>
  <c r="E283" i="2" s="1"/>
  <c r="F283" i="2" s="1"/>
  <c r="C281" i="2"/>
  <c r="D281" i="2" s="1"/>
  <c r="E281" i="2" s="1"/>
  <c r="F281" i="2" s="1"/>
  <c r="C280" i="2"/>
  <c r="D280" i="2" s="1"/>
  <c r="E280" i="2" s="1"/>
  <c r="F280" i="2" s="1"/>
  <c r="C279" i="2"/>
  <c r="D279" i="2" s="1"/>
  <c r="E279" i="2" s="1"/>
  <c r="F279" i="2" s="1"/>
  <c r="C277" i="2"/>
  <c r="D277" i="2" s="1"/>
  <c r="E277" i="2" s="1"/>
  <c r="F277" i="2" s="1"/>
  <c r="C276" i="2"/>
  <c r="D276" i="2" s="1"/>
  <c r="E276" i="2" s="1"/>
  <c r="F276" i="2" s="1"/>
  <c r="G276" i="2" s="1"/>
  <c r="C275" i="2"/>
  <c r="D275" i="2" s="1"/>
  <c r="E275" i="2" s="1"/>
  <c r="F275" i="2" s="1"/>
  <c r="C271" i="2"/>
  <c r="D271" i="2" s="1"/>
  <c r="E271" i="2" s="1"/>
  <c r="F271" i="2" s="1"/>
  <c r="C270" i="2"/>
  <c r="D270" i="2" s="1"/>
  <c r="E270" i="2" s="1"/>
  <c r="F270" i="2" s="1"/>
  <c r="C269" i="2"/>
  <c r="D269" i="2" s="1"/>
  <c r="E269" i="2" s="1"/>
  <c r="F269" i="2" s="1"/>
  <c r="C262" i="2"/>
  <c r="D262" i="2" s="1"/>
  <c r="E262" i="2" s="1"/>
  <c r="F262" i="2" s="1"/>
  <c r="D257" i="2"/>
  <c r="E257" i="2" s="1"/>
  <c r="F257" i="2" s="1"/>
  <c r="D256" i="2"/>
  <c r="E256" i="2" s="1"/>
  <c r="F256" i="2" s="1"/>
  <c r="D255" i="2"/>
  <c r="E255" i="2" s="1"/>
  <c r="F255" i="2" s="1"/>
  <c r="G255" i="2" s="1"/>
  <c r="C254" i="2"/>
  <c r="D254" i="2" s="1"/>
  <c r="E254" i="2" s="1"/>
  <c r="F254" i="2" s="1"/>
  <c r="D253" i="2"/>
  <c r="E253" i="2" s="1"/>
  <c r="F253" i="2" s="1"/>
  <c r="G253" i="2" s="1"/>
  <c r="D252" i="2"/>
  <c r="E252" i="2" s="1"/>
  <c r="F252" i="2" s="1"/>
  <c r="G252" i="2" s="1"/>
  <c r="C246" i="2"/>
  <c r="D246" i="2" s="1"/>
  <c r="E246" i="2" s="1"/>
  <c r="F246" i="2" s="1"/>
  <c r="C245" i="2"/>
  <c r="D245" i="2" s="1"/>
  <c r="E245" i="2" s="1"/>
  <c r="F245" i="2" s="1"/>
  <c r="C240" i="2"/>
  <c r="D240" i="2" s="1"/>
  <c r="E240" i="2" s="1"/>
  <c r="F240" i="2" s="1"/>
  <c r="C239" i="2"/>
  <c r="D239" i="2" s="1"/>
  <c r="E239" i="2" s="1"/>
  <c r="F239" i="2" s="1"/>
  <c r="C232" i="2"/>
  <c r="D232" i="2" s="1"/>
  <c r="E232" i="2" s="1"/>
  <c r="F232" i="2" s="1"/>
  <c r="D231" i="2"/>
  <c r="E231" i="2" s="1"/>
  <c r="F231" i="2" s="1"/>
  <c r="C227" i="2"/>
  <c r="D227" i="2" s="1"/>
  <c r="E227" i="2" s="1"/>
  <c r="F227" i="2" s="1"/>
  <c r="C224" i="2"/>
  <c r="D224" i="2" s="1"/>
  <c r="E224" i="2" s="1"/>
  <c r="F224" i="2" s="1"/>
  <c r="C223" i="2"/>
  <c r="D223" i="2" s="1"/>
  <c r="E223" i="2" s="1"/>
  <c r="F223" i="2" s="1"/>
  <c r="D220" i="2"/>
  <c r="E220" i="2" s="1"/>
  <c r="F220" i="2" s="1"/>
  <c r="C219" i="2"/>
  <c r="D219" i="2" s="1"/>
  <c r="E219" i="2" s="1"/>
  <c r="F219" i="2" s="1"/>
  <c r="D216" i="2"/>
  <c r="E216" i="2" s="1"/>
  <c r="F216" i="2" s="1"/>
  <c r="G216" i="2" s="1"/>
  <c r="D215" i="2"/>
  <c r="E215" i="2" s="1"/>
  <c r="F215" i="2" s="1"/>
  <c r="D212" i="2"/>
  <c r="E212" i="2" s="1"/>
  <c r="F212" i="2" s="1"/>
  <c r="D211" i="2"/>
  <c r="E211" i="2" s="1"/>
  <c r="F211" i="2" s="1"/>
  <c r="D207" i="2"/>
  <c r="E207" i="2" s="1"/>
  <c r="F207" i="2" s="1"/>
  <c r="D206" i="2"/>
  <c r="E206" i="2" s="1"/>
  <c r="F206" i="2" s="1"/>
  <c r="D203" i="2"/>
  <c r="E203" i="2" s="1"/>
  <c r="F203" i="2" s="1"/>
  <c r="D202" i="2"/>
  <c r="E202" i="2" s="1"/>
  <c r="F202" i="2" s="1"/>
  <c r="D201" i="2"/>
  <c r="E201" i="2" s="1"/>
  <c r="F201" i="2" s="1"/>
  <c r="G201" i="2" s="1"/>
  <c r="D198" i="2"/>
  <c r="E198" i="2" s="1"/>
  <c r="F198" i="2" s="1"/>
  <c r="D197" i="2"/>
  <c r="E197" i="2" s="1"/>
  <c r="F197" i="2" s="1"/>
  <c r="D196" i="2"/>
  <c r="E196" i="2" s="1"/>
  <c r="F196" i="2" s="1"/>
  <c r="C193" i="2"/>
  <c r="D193" i="2" s="1"/>
  <c r="E193" i="2" s="1"/>
  <c r="F193" i="2" s="1"/>
  <c r="C192" i="2"/>
  <c r="D192" i="2" s="1"/>
  <c r="E192" i="2" s="1"/>
  <c r="F192" i="2" s="1"/>
  <c r="C191" i="2"/>
  <c r="D191" i="2" s="1"/>
  <c r="E191" i="2" s="1"/>
  <c r="F191" i="2" s="1"/>
  <c r="C190" i="2"/>
  <c r="D190" i="2" s="1"/>
  <c r="E190" i="2" s="1"/>
  <c r="F190" i="2" s="1"/>
  <c r="C189" i="2"/>
  <c r="D189" i="2" s="1"/>
  <c r="E189" i="2" s="1"/>
  <c r="F189" i="2" s="1"/>
  <c r="C186" i="2"/>
  <c r="D186" i="2" s="1"/>
  <c r="E186" i="2" s="1"/>
  <c r="F186" i="2" s="1"/>
  <c r="C182" i="2"/>
  <c r="D182" i="2" s="1"/>
  <c r="E182" i="2" s="1"/>
  <c r="F182" i="2" s="1"/>
  <c r="C181" i="2"/>
  <c r="D181" i="2" s="1"/>
  <c r="E181" i="2" s="1"/>
  <c r="F181" i="2" s="1"/>
  <c r="C180" i="2"/>
  <c r="D180" i="2" s="1"/>
  <c r="E180" i="2" s="1"/>
  <c r="F180" i="2" s="1"/>
  <c r="C179" i="2"/>
  <c r="D179" i="2" s="1"/>
  <c r="E179" i="2" s="1"/>
  <c r="F179" i="2" s="1"/>
  <c r="C178" i="2"/>
  <c r="D178" i="2" s="1"/>
  <c r="E178" i="2" s="1"/>
  <c r="F178" i="2" s="1"/>
  <c r="C176" i="2"/>
  <c r="D176" i="2" s="1"/>
  <c r="E176" i="2" s="1"/>
  <c r="F176" i="2" s="1"/>
  <c r="C175" i="2"/>
  <c r="D175" i="2" s="1"/>
  <c r="E175" i="2" s="1"/>
  <c r="F175" i="2" s="1"/>
  <c r="C174" i="2"/>
  <c r="D174" i="2" s="1"/>
  <c r="E174" i="2" s="1"/>
  <c r="F174" i="2" s="1"/>
  <c r="C173" i="2"/>
  <c r="D173" i="2" s="1"/>
  <c r="E173" i="2" s="1"/>
  <c r="F173" i="2" s="1"/>
  <c r="C172" i="2"/>
  <c r="D172" i="2" s="1"/>
  <c r="E172" i="2" s="1"/>
  <c r="F172" i="2" s="1"/>
  <c r="C168" i="2"/>
  <c r="D168" i="2" s="1"/>
  <c r="E168" i="2" s="1"/>
  <c r="F168" i="2" s="1"/>
  <c r="C167" i="2"/>
  <c r="D167" i="2" s="1"/>
  <c r="E167" i="2" s="1"/>
  <c r="F167" i="2" s="1"/>
  <c r="C164" i="2"/>
  <c r="D164" i="2" s="1"/>
  <c r="E164" i="2" s="1"/>
  <c r="F164" i="2" s="1"/>
  <c r="G164" i="2" s="1"/>
  <c r="C163" i="2"/>
  <c r="D163" i="2" s="1"/>
  <c r="E163" i="2" s="1"/>
  <c r="F163" i="2" s="1"/>
  <c r="C162" i="2"/>
  <c r="D162" i="2" s="1"/>
  <c r="E162" i="2" s="1"/>
  <c r="F162" i="2" s="1"/>
  <c r="C157" i="2"/>
  <c r="D157" i="2" s="1"/>
  <c r="E157" i="2" s="1"/>
  <c r="F157" i="2" s="1"/>
  <c r="C156" i="2"/>
  <c r="D156" i="2" s="1"/>
  <c r="E156" i="2" s="1"/>
  <c r="F156" i="2" s="1"/>
  <c r="G156" i="2" s="1"/>
  <c r="C155" i="2"/>
  <c r="D155" i="2" s="1"/>
  <c r="E155" i="2" s="1"/>
  <c r="F155" i="2" s="1"/>
  <c r="C154" i="2"/>
  <c r="D154" i="2" s="1"/>
  <c r="E154" i="2" s="1"/>
  <c r="F154" i="2" s="1"/>
  <c r="G154" i="2" s="1"/>
  <c r="C153" i="2"/>
  <c r="D153" i="2" s="1"/>
  <c r="E153" i="2" s="1"/>
  <c r="F153" i="2" s="1"/>
  <c r="C152" i="2"/>
  <c r="D152" i="2" s="1"/>
  <c r="E152" i="2" s="1"/>
  <c r="F152" i="2" s="1"/>
  <c r="G152" i="2" s="1"/>
  <c r="C147" i="2"/>
  <c r="D147" i="2" s="1"/>
  <c r="E147" i="2" s="1"/>
  <c r="F147" i="2" s="1"/>
  <c r="C146" i="2"/>
  <c r="D146" i="2" s="1"/>
  <c r="E146" i="2" s="1"/>
  <c r="F146" i="2" s="1"/>
  <c r="G146" i="2" s="1"/>
  <c r="C145" i="2"/>
  <c r="D145" i="2" s="1"/>
  <c r="E145" i="2" s="1"/>
  <c r="F145" i="2" s="1"/>
  <c r="C144" i="2"/>
  <c r="D144" i="2" s="1"/>
  <c r="E144" i="2" s="1"/>
  <c r="F144" i="2" s="1"/>
  <c r="G144" i="2" s="1"/>
  <c r="C143" i="2"/>
  <c r="D143" i="2" s="1"/>
  <c r="E143" i="2" s="1"/>
  <c r="F143" i="2" s="1"/>
  <c r="G143" i="2" s="1"/>
  <c r="C142" i="2"/>
  <c r="D142" i="2" s="1"/>
  <c r="E142" i="2" s="1"/>
  <c r="F142" i="2" s="1"/>
  <c r="C141" i="2"/>
  <c r="D141" i="2" s="1"/>
  <c r="E141" i="2" s="1"/>
  <c r="F141" i="2" s="1"/>
  <c r="C140" i="2"/>
  <c r="D140" i="2" s="1"/>
  <c r="E140" i="2" s="1"/>
  <c r="F140" i="2" s="1"/>
  <c r="C139" i="2"/>
  <c r="D139" i="2" s="1"/>
  <c r="E139" i="2" s="1"/>
  <c r="F139" i="2" s="1"/>
  <c r="C138" i="2"/>
  <c r="D138" i="2" s="1"/>
  <c r="E138" i="2" s="1"/>
  <c r="F138" i="2" s="1"/>
  <c r="C137" i="2"/>
  <c r="D137" i="2" s="1"/>
  <c r="E137" i="2" s="1"/>
  <c r="F137" i="2" s="1"/>
  <c r="C136" i="2"/>
  <c r="D136" i="2" s="1"/>
  <c r="E136" i="2" s="1"/>
  <c r="F136" i="2" s="1"/>
  <c r="C129" i="2"/>
  <c r="D129" i="2" s="1"/>
  <c r="E129" i="2" s="1"/>
  <c r="F129" i="2" s="1"/>
  <c r="C128" i="2"/>
  <c r="D128" i="2" s="1"/>
  <c r="E128" i="2" s="1"/>
  <c r="F128" i="2" s="1"/>
  <c r="D123" i="2"/>
  <c r="E123" i="2"/>
  <c r="F123" i="2" s="1"/>
  <c r="G123" i="2" s="1"/>
  <c r="C122" i="2"/>
  <c r="D122" i="2" s="1"/>
  <c r="E122" i="2" s="1"/>
  <c r="F122" i="2" s="1"/>
  <c r="C121" i="2"/>
  <c r="D121" i="2" s="1"/>
  <c r="E121" i="2" s="1"/>
  <c r="F121" i="2" s="1"/>
  <c r="C120" i="2"/>
  <c r="D120" i="2" s="1"/>
  <c r="E120" i="2" s="1"/>
  <c r="F120" i="2" s="1"/>
  <c r="D119" i="2"/>
  <c r="E119" i="2" s="1"/>
  <c r="F119" i="2" s="1"/>
  <c r="C91" i="2"/>
  <c r="D91" i="2" s="1"/>
  <c r="E91" i="2" s="1"/>
  <c r="F91" i="2" s="1"/>
  <c r="C83" i="2"/>
  <c r="D83" i="2" s="1"/>
  <c r="E83" i="2" s="1"/>
  <c r="F83" i="2" s="1"/>
  <c r="D80" i="2"/>
  <c r="E80" i="2" s="1"/>
  <c r="F80" i="2" s="1"/>
  <c r="D71" i="2"/>
  <c r="E71" i="2" s="1"/>
  <c r="F71" i="2" s="1"/>
  <c r="D70" i="2"/>
  <c r="E70" i="2" s="1"/>
  <c r="F70" i="2" s="1"/>
  <c r="D69" i="2"/>
  <c r="E69" i="2" s="1"/>
  <c r="F69" i="2" s="1"/>
  <c r="D68" i="2"/>
  <c r="E68" i="2" s="1"/>
  <c r="F68" i="2" s="1"/>
  <c r="D67" i="2"/>
  <c r="E67" i="2" s="1"/>
  <c r="F67" i="2" s="1"/>
  <c r="D66" i="2"/>
  <c r="E66" i="2" s="1"/>
  <c r="F66" i="2" s="1"/>
  <c r="D65" i="2"/>
  <c r="E65" i="2" s="1"/>
  <c r="F65" i="2" s="1"/>
  <c r="D61" i="2"/>
  <c r="E61" i="2" s="1"/>
  <c r="F61" i="2" s="1"/>
  <c r="D60" i="2"/>
  <c r="E60" i="2" s="1"/>
  <c r="F60" i="2" s="1"/>
  <c r="D59" i="2"/>
  <c r="E59" i="2" s="1"/>
  <c r="F59" i="2" s="1"/>
  <c r="D58" i="2"/>
  <c r="E58" i="2" s="1"/>
  <c r="F58" i="2" s="1"/>
  <c r="D57" i="2"/>
  <c r="E57" i="2" s="1"/>
  <c r="F57" i="2" s="1"/>
  <c r="D56" i="2"/>
  <c r="E56" i="2" s="1"/>
  <c r="F56" i="2" s="1"/>
  <c r="D55" i="2"/>
  <c r="E55" i="2" s="1"/>
  <c r="F55" i="2" s="1"/>
  <c r="D49" i="2"/>
  <c r="E49" i="2" s="1"/>
  <c r="F49" i="2" s="1"/>
  <c r="D48" i="2"/>
  <c r="E48" i="2" s="1"/>
  <c r="F48" i="2" s="1"/>
  <c r="D47" i="2"/>
  <c r="E47" i="2" s="1"/>
  <c r="F47" i="2" s="1"/>
  <c r="D44" i="2"/>
  <c r="E44" i="2" s="1"/>
  <c r="F44" i="2" s="1"/>
  <c r="D43" i="2"/>
  <c r="E43" i="2" s="1"/>
  <c r="F43" i="2" s="1"/>
  <c r="D42" i="2"/>
  <c r="E42" i="2" s="1"/>
  <c r="F42" i="2" s="1"/>
  <c r="D41" i="2"/>
  <c r="E41" i="2" s="1"/>
  <c r="F41" i="2" s="1"/>
  <c r="D35" i="2"/>
  <c r="E35" i="2" s="1"/>
  <c r="F35" i="2" s="1"/>
  <c r="D32" i="2"/>
  <c r="E32" i="2" s="1"/>
  <c r="F32" i="2" s="1"/>
  <c r="D31" i="2"/>
  <c r="E31" i="2" s="1"/>
  <c r="F31" i="2" s="1"/>
  <c r="D28" i="2"/>
  <c r="E28" i="2" s="1"/>
  <c r="F28" i="2" s="1"/>
  <c r="D27" i="2"/>
  <c r="E27" i="2" s="1"/>
  <c r="F27" i="2" s="1"/>
  <c r="D38" i="2"/>
  <c r="E38" i="2" s="1"/>
  <c r="F38" i="2" s="1"/>
  <c r="D37" i="2"/>
  <c r="E37" i="2" s="1"/>
  <c r="F37" i="2" s="1"/>
  <c r="C36" i="2"/>
  <c r="D36" i="2" s="1"/>
  <c r="E36" i="2" s="1"/>
  <c r="F36" i="2" s="1"/>
  <c r="D34" i="2"/>
  <c r="E34" i="2" s="1"/>
  <c r="F34" i="2" s="1"/>
  <c r="D33" i="2"/>
  <c r="E33" i="2" s="1"/>
  <c r="F33" i="2" s="1"/>
  <c r="D30" i="2"/>
  <c r="E30" i="2" s="1"/>
  <c r="F30" i="2" s="1"/>
  <c r="C29" i="2"/>
  <c r="D29" i="2" s="1"/>
  <c r="E29" i="2" s="1"/>
  <c r="F29" i="2" s="1"/>
  <c r="D26" i="2"/>
  <c r="E26" i="2" s="1"/>
  <c r="F26" i="2" s="1"/>
  <c r="D25" i="2"/>
  <c r="E25" i="2" s="1"/>
  <c r="F25" i="2" s="1"/>
  <c r="D20" i="2"/>
  <c r="E20" i="2" s="1"/>
  <c r="F20" i="2" s="1"/>
  <c r="C10" i="2"/>
  <c r="D10" i="2" s="1"/>
  <c r="E10" i="2" s="1"/>
  <c r="F10" i="2" s="1"/>
  <c r="G10" i="2" s="1"/>
  <c r="H10" i="2" s="1"/>
  <c r="C6" i="2"/>
  <c r="D6" i="2" s="1"/>
  <c r="E6" i="2" s="1"/>
  <c r="F6" i="2" s="1"/>
  <c r="G6" i="2" s="1"/>
  <c r="H6" i="2" s="1"/>
  <c r="C22" i="1"/>
  <c r="B22" i="1"/>
  <c r="C21" i="1"/>
  <c r="B21" i="1"/>
  <c r="C20" i="1"/>
  <c r="B20" i="1"/>
  <c r="C19" i="1"/>
  <c r="B19" i="1"/>
  <c r="C17" i="1"/>
  <c r="B17" i="1"/>
  <c r="C16" i="1"/>
  <c r="B16" i="1"/>
  <c r="C15" i="1"/>
  <c r="B15" i="1"/>
  <c r="C14" i="1"/>
  <c r="B14" i="1"/>
  <c r="C11" i="1"/>
  <c r="B11" i="1"/>
  <c r="C10" i="1"/>
  <c r="B10" i="1"/>
  <c r="C9" i="1"/>
  <c r="B9" i="1"/>
  <c r="C7" i="1"/>
  <c r="B7" i="1"/>
  <c r="C6" i="1"/>
  <c r="B6" i="1"/>
  <c r="C5" i="1"/>
  <c r="B5" i="1"/>
  <c r="F603" i="1"/>
  <c r="G603" i="1"/>
  <c r="F602" i="1"/>
  <c r="G602" i="1"/>
  <c r="F601" i="1"/>
  <c r="G601" i="1"/>
  <c r="F597" i="1"/>
  <c r="G597" i="1"/>
  <c r="F596" i="1"/>
  <c r="G596" i="1"/>
  <c r="F595" i="1"/>
  <c r="G595" i="1"/>
  <c r="F559" i="1"/>
  <c r="G559" i="1"/>
  <c r="F558" i="1"/>
  <c r="G558" i="1"/>
  <c r="F550" i="1"/>
  <c r="G550" i="1"/>
  <c r="F549" i="1"/>
  <c r="G549" i="1"/>
  <c r="F529" i="1"/>
  <c r="G529" i="1"/>
  <c r="F528" i="1"/>
  <c r="G528" i="1"/>
  <c r="F525" i="1"/>
  <c r="G525" i="1"/>
  <c r="F524" i="1"/>
  <c r="G524" i="1"/>
  <c r="F502" i="1"/>
  <c r="G502" i="1"/>
  <c r="F501" i="1"/>
  <c r="G501" i="1"/>
  <c r="C491" i="1"/>
  <c r="F448" i="1"/>
  <c r="G448" i="1"/>
  <c r="F440" i="1"/>
  <c r="G440" i="1"/>
  <c r="F439" i="1"/>
  <c r="G439" i="1"/>
  <c r="F438" i="1"/>
  <c r="G438" i="1"/>
  <c r="F436" i="1"/>
  <c r="G436" i="1"/>
  <c r="F434" i="1"/>
  <c r="G434" i="1"/>
  <c r="F433" i="1"/>
  <c r="G433" i="1"/>
  <c r="F432" i="1"/>
  <c r="G432" i="1"/>
  <c r="F431" i="1"/>
  <c r="G431" i="1"/>
  <c r="F430" i="1"/>
  <c r="G430" i="1"/>
  <c r="F429" i="1"/>
  <c r="G429" i="1"/>
  <c r="F425" i="1"/>
  <c r="G425" i="1"/>
  <c r="F424" i="1"/>
  <c r="G424" i="1"/>
  <c r="F423" i="1"/>
  <c r="G423" i="1"/>
  <c r="F422" i="1"/>
  <c r="G422" i="1"/>
  <c r="F421" i="1"/>
  <c r="G421" i="1"/>
  <c r="F420" i="1"/>
  <c r="G420" i="1"/>
  <c r="F419" i="1"/>
  <c r="G419" i="1"/>
  <c r="F418" i="1"/>
  <c r="G418" i="1"/>
  <c r="F417" i="1"/>
  <c r="G417" i="1"/>
  <c r="F416" i="1"/>
  <c r="G416" i="1"/>
  <c r="F415" i="1"/>
  <c r="G415" i="1"/>
  <c r="F414" i="1"/>
  <c r="G414" i="1"/>
  <c r="D404" i="1"/>
  <c r="D358" i="1"/>
  <c r="E358" i="1"/>
  <c r="F358" i="1"/>
  <c r="G358" i="1"/>
  <c r="D357" i="1"/>
  <c r="E357" i="1"/>
  <c r="F357" i="1"/>
  <c r="G357" i="1"/>
  <c r="D356" i="1"/>
  <c r="E356" i="1"/>
  <c r="F356" i="1"/>
  <c r="G356" i="1"/>
  <c r="D355" i="1"/>
  <c r="E355" i="1"/>
  <c r="F355" i="1"/>
  <c r="G355" i="1"/>
  <c r="D354" i="1"/>
  <c r="E354" i="1"/>
  <c r="F354" i="1"/>
  <c r="G354" i="1"/>
  <c r="B354" i="1"/>
  <c r="B357" i="1"/>
  <c r="E353" i="1"/>
  <c r="F353" i="1"/>
  <c r="G353" i="1"/>
  <c r="D353" i="1"/>
  <c r="D346" i="1"/>
  <c r="E346" i="1"/>
  <c r="H346" i="1"/>
  <c r="D345" i="1"/>
  <c r="E345" i="1"/>
  <c r="D344" i="1"/>
  <c r="E344" i="1"/>
  <c r="D343" i="1"/>
  <c r="E343" i="1"/>
  <c r="H343" i="1"/>
  <c r="D342" i="1"/>
  <c r="E342" i="1"/>
  <c r="B342" i="1"/>
  <c r="B345" i="1"/>
  <c r="D341" i="1"/>
  <c r="E341" i="1"/>
  <c r="G337" i="1"/>
  <c r="F337" i="1"/>
  <c r="E337" i="1"/>
  <c r="D337" i="1"/>
  <c r="E329" i="1"/>
  <c r="G305" i="1"/>
  <c r="F305" i="1"/>
  <c r="E305" i="1"/>
  <c r="B291" i="1"/>
  <c r="C301" i="1"/>
  <c r="D301" i="1"/>
  <c r="E301" i="1"/>
  <c r="D305" i="1"/>
  <c r="C315" i="1"/>
  <c r="D315" i="1"/>
  <c r="E315" i="1"/>
  <c r="D329" i="1"/>
  <c r="C286" i="1"/>
  <c r="C290" i="1"/>
  <c r="D290" i="1"/>
  <c r="E290" i="1"/>
  <c r="F290" i="1"/>
  <c r="G290" i="1"/>
  <c r="G12" i="1"/>
  <c r="F12" i="1"/>
  <c r="G11" i="1"/>
  <c r="F11" i="1"/>
  <c r="G10" i="1"/>
  <c r="F10" i="1"/>
  <c r="G9" i="1"/>
  <c r="F9" i="1"/>
  <c r="G7" i="1"/>
  <c r="F7" i="1"/>
  <c r="G6" i="1"/>
  <c r="F6" i="1"/>
  <c r="M5" i="1"/>
  <c r="L5" i="1"/>
  <c r="G5" i="1"/>
  <c r="F5" i="1"/>
  <c r="H315" i="1"/>
  <c r="F315" i="1"/>
  <c r="G315" i="1"/>
  <c r="C291" i="1"/>
  <c r="D286" i="1"/>
  <c r="H301" i="1"/>
  <c r="F301" i="1"/>
  <c r="G301" i="1"/>
  <c r="C352" i="1"/>
  <c r="D352" i="1"/>
  <c r="E352" i="1"/>
  <c r="F352" i="1"/>
  <c r="G352" i="1"/>
  <c r="C340" i="1"/>
  <c r="D340" i="1"/>
  <c r="E340" i="1"/>
  <c r="C362" i="1"/>
  <c r="D362" i="1"/>
  <c r="E362" i="1"/>
  <c r="F362" i="1"/>
  <c r="G362" i="1"/>
  <c r="C337" i="1"/>
  <c r="D625" i="1"/>
  <c r="D620" i="1"/>
  <c r="E620" i="1"/>
  <c r="F620" i="1"/>
  <c r="G620" i="1"/>
  <c r="D596" i="1"/>
  <c r="D591" i="1"/>
  <c r="D501" i="1"/>
  <c r="D597" i="1"/>
  <c r="D595" i="1"/>
  <c r="D502" i="1"/>
  <c r="D496" i="1"/>
  <c r="D495" i="1"/>
  <c r="E495" i="1"/>
  <c r="F495" i="1"/>
  <c r="G495" i="1"/>
  <c r="D494" i="1"/>
  <c r="E494" i="1"/>
  <c r="F494" i="1"/>
  <c r="G494" i="1"/>
  <c r="D492" i="1"/>
  <c r="D487" i="1"/>
  <c r="D484" i="1"/>
  <c r="D481" i="1"/>
  <c r="D479" i="1"/>
  <c r="D477" i="1"/>
  <c r="D471" i="1"/>
  <c r="D409" i="1"/>
  <c r="D407" i="1"/>
  <c r="D485" i="1"/>
  <c r="D482" i="1"/>
  <c r="D480" i="1"/>
  <c r="D478" i="1"/>
  <c r="D474" i="1"/>
  <c r="D410" i="1"/>
  <c r="D408" i="1"/>
  <c r="C289" i="1"/>
  <c r="D289" i="1"/>
  <c r="E289" i="1"/>
  <c r="F289" i="1"/>
  <c r="G289" i="1"/>
  <c r="C292" i="1"/>
  <c r="D292" i="1"/>
  <c r="E292" i="1"/>
  <c r="C307" i="1"/>
  <c r="D307" i="1"/>
  <c r="E307" i="1"/>
  <c r="C308" i="1"/>
  <c r="D308" i="1"/>
  <c r="E308" i="1"/>
  <c r="C309" i="1"/>
  <c r="D309" i="1"/>
  <c r="E309" i="1"/>
  <c r="C310" i="1"/>
  <c r="D310" i="1"/>
  <c r="E310" i="1"/>
  <c r="C311" i="1"/>
  <c r="D311" i="1"/>
  <c r="E311" i="1"/>
  <c r="C312" i="1"/>
  <c r="D312" i="1"/>
  <c r="E312" i="1"/>
  <c r="C313" i="1"/>
  <c r="D313" i="1"/>
  <c r="E313" i="1"/>
  <c r="H341" i="1"/>
  <c r="F341" i="1"/>
  <c r="G341" i="1"/>
  <c r="H342" i="1"/>
  <c r="F342" i="1"/>
  <c r="G342" i="1"/>
  <c r="H345" i="1"/>
  <c r="F345" i="1"/>
  <c r="G345" i="1"/>
  <c r="C329" i="1"/>
  <c r="C333" i="1"/>
  <c r="D333" i="1"/>
  <c r="E333" i="1"/>
  <c r="C332" i="1"/>
  <c r="D332" i="1"/>
  <c r="E332" i="1"/>
  <c r="C331" i="1"/>
  <c r="D331" i="1"/>
  <c r="E331" i="1"/>
  <c r="C327" i="1"/>
  <c r="D327" i="1"/>
  <c r="E327" i="1"/>
  <c r="C326" i="1"/>
  <c r="D326" i="1"/>
  <c r="E326" i="1"/>
  <c r="C325" i="1"/>
  <c r="D325" i="1"/>
  <c r="E325" i="1"/>
  <c r="C324" i="1"/>
  <c r="D324" i="1"/>
  <c r="E324" i="1"/>
  <c r="C321" i="1"/>
  <c r="D321" i="1"/>
  <c r="E321" i="1"/>
  <c r="C320" i="1"/>
  <c r="D320" i="1"/>
  <c r="E320" i="1"/>
  <c r="C319" i="1"/>
  <c r="D319" i="1"/>
  <c r="E319" i="1"/>
  <c r="C318" i="1"/>
  <c r="D318" i="1"/>
  <c r="E318" i="1"/>
  <c r="C317" i="1"/>
  <c r="D317" i="1"/>
  <c r="E317" i="1"/>
  <c r="C316" i="1"/>
  <c r="D316" i="1"/>
  <c r="E316" i="1"/>
  <c r="C601" i="1"/>
  <c r="D601" i="1"/>
  <c r="C590" i="1"/>
  <c r="D590" i="1"/>
  <c r="C580" i="1"/>
  <c r="D580" i="1"/>
  <c r="E580" i="1"/>
  <c r="F580" i="1"/>
  <c r="G580" i="1"/>
  <c r="C578" i="1"/>
  <c r="D578" i="1"/>
  <c r="E578" i="1"/>
  <c r="F578" i="1"/>
  <c r="G578" i="1"/>
  <c r="C576" i="1"/>
  <c r="D576" i="1"/>
  <c r="E576" i="1"/>
  <c r="F576" i="1"/>
  <c r="G576" i="1"/>
  <c r="C541" i="1"/>
  <c r="D541" i="1"/>
  <c r="E541" i="1"/>
  <c r="F541" i="1"/>
  <c r="G541" i="1"/>
  <c r="C536" i="1"/>
  <c r="D536" i="1"/>
  <c r="E536" i="1"/>
  <c r="F536" i="1"/>
  <c r="G536" i="1"/>
  <c r="C532" i="1"/>
  <c r="D532" i="1"/>
  <c r="E532" i="1"/>
  <c r="F532" i="1"/>
  <c r="G532" i="1"/>
  <c r="C525" i="1"/>
  <c r="D525" i="1"/>
  <c r="C524" i="1"/>
  <c r="D524" i="1"/>
  <c r="C520" i="1"/>
  <c r="D520" i="1"/>
  <c r="E520" i="1"/>
  <c r="F520" i="1"/>
  <c r="G520" i="1"/>
  <c r="C515" i="1"/>
  <c r="D515" i="1"/>
  <c r="E515" i="1"/>
  <c r="F515" i="1"/>
  <c r="G515" i="1"/>
  <c r="C511" i="1"/>
  <c r="D511" i="1"/>
  <c r="E511" i="1"/>
  <c r="F511" i="1"/>
  <c r="G511" i="1"/>
  <c r="C507" i="1"/>
  <c r="D507" i="1"/>
  <c r="E507" i="1"/>
  <c r="F507" i="1"/>
  <c r="G507" i="1"/>
  <c r="C505" i="1"/>
  <c r="D505" i="1"/>
  <c r="E505" i="1"/>
  <c r="F505" i="1"/>
  <c r="G505" i="1"/>
  <c r="C586" i="1"/>
  <c r="D586" i="1"/>
  <c r="E586" i="1"/>
  <c r="F586" i="1"/>
  <c r="G586" i="1"/>
  <c r="C579" i="1"/>
  <c r="D579" i="1"/>
  <c r="E579" i="1"/>
  <c r="F579" i="1"/>
  <c r="G579" i="1"/>
  <c r="C577" i="1"/>
  <c r="D577" i="1"/>
  <c r="E577" i="1"/>
  <c r="F577" i="1"/>
  <c r="G577" i="1"/>
  <c r="C575" i="1"/>
  <c r="D575" i="1"/>
  <c r="E575" i="1"/>
  <c r="F575" i="1"/>
  <c r="G575" i="1"/>
  <c r="C559" i="1"/>
  <c r="D559" i="1"/>
  <c r="C558" i="1"/>
  <c r="D558" i="1"/>
  <c r="C550" i="1"/>
  <c r="D550" i="1"/>
  <c r="C549" i="1"/>
  <c r="D549" i="1"/>
  <c r="C545" i="1"/>
  <c r="D545" i="1"/>
  <c r="C544" i="1"/>
  <c r="D544" i="1"/>
  <c r="C540" i="1"/>
  <c r="D540" i="1"/>
  <c r="E540" i="1"/>
  <c r="F540" i="1"/>
  <c r="G540" i="1"/>
  <c r="C533" i="1"/>
  <c r="D533" i="1"/>
  <c r="E533" i="1"/>
  <c r="F533" i="1"/>
  <c r="G533" i="1"/>
  <c r="C521" i="1"/>
  <c r="D521" i="1"/>
  <c r="E521" i="1"/>
  <c r="F521" i="1"/>
  <c r="G521" i="1"/>
  <c r="C517" i="1"/>
  <c r="D517" i="1"/>
  <c r="E517" i="1"/>
  <c r="F517" i="1"/>
  <c r="G517" i="1"/>
  <c r="C512" i="1"/>
  <c r="D512" i="1"/>
  <c r="E512" i="1"/>
  <c r="F512" i="1"/>
  <c r="G512" i="1"/>
  <c r="C510" i="1"/>
  <c r="D510" i="1"/>
  <c r="E510" i="1"/>
  <c r="F510" i="1"/>
  <c r="G510" i="1"/>
  <c r="C506" i="1"/>
  <c r="D506" i="1"/>
  <c r="E506" i="1"/>
  <c r="F506" i="1"/>
  <c r="G506" i="1"/>
  <c r="C392" i="1"/>
  <c r="D392" i="1"/>
  <c r="E392" i="1"/>
  <c r="F392" i="1"/>
  <c r="G392" i="1"/>
  <c r="C372" i="1"/>
  <c r="D372" i="1"/>
  <c r="E372" i="1"/>
  <c r="F372" i="1"/>
  <c r="G372" i="1"/>
  <c r="C376" i="1"/>
  <c r="D376" i="1"/>
  <c r="E376" i="1"/>
  <c r="F376" i="1"/>
  <c r="G376" i="1"/>
  <c r="C287" i="1"/>
  <c r="D287" i="1"/>
  <c r="E287" i="1"/>
  <c r="C288" i="1"/>
  <c r="D288" i="1"/>
  <c r="E288" i="1"/>
  <c r="F288" i="1"/>
  <c r="G288" i="1"/>
  <c r="C305" i="1"/>
  <c r="C314" i="1"/>
  <c r="D314" i="1"/>
  <c r="E314" i="1"/>
  <c r="H344" i="1"/>
  <c r="F344" i="1"/>
  <c r="G344" i="1"/>
  <c r="F343" i="1"/>
  <c r="G343" i="1"/>
  <c r="F346" i="1"/>
  <c r="G346" i="1"/>
  <c r="H316" i="1"/>
  <c r="F316" i="1"/>
  <c r="G316" i="1"/>
  <c r="H318" i="1"/>
  <c r="F318" i="1"/>
  <c r="G318" i="1"/>
  <c r="H320" i="1"/>
  <c r="F320" i="1"/>
  <c r="G320" i="1"/>
  <c r="H324" i="1"/>
  <c r="F324" i="1"/>
  <c r="G324" i="1"/>
  <c r="H326" i="1"/>
  <c r="F326" i="1"/>
  <c r="G326" i="1"/>
  <c r="H331" i="1"/>
  <c r="F331" i="1"/>
  <c r="G331" i="1"/>
  <c r="H333" i="1"/>
  <c r="F333" i="1"/>
  <c r="G333" i="1"/>
  <c r="H313" i="1"/>
  <c r="F313" i="1"/>
  <c r="G313" i="1"/>
  <c r="H311" i="1"/>
  <c r="F311" i="1"/>
  <c r="G311" i="1"/>
  <c r="H309" i="1"/>
  <c r="F309" i="1"/>
  <c r="G309" i="1"/>
  <c r="H307" i="1"/>
  <c r="F307" i="1"/>
  <c r="G307" i="1"/>
  <c r="D491" i="1"/>
  <c r="E492" i="1"/>
  <c r="H340" i="1"/>
  <c r="F340" i="1"/>
  <c r="G340" i="1"/>
  <c r="E286" i="1"/>
  <c r="D291" i="1"/>
  <c r="E291" i="1"/>
  <c r="I292" i="1"/>
  <c r="I293" i="1"/>
  <c r="P287" i="1"/>
  <c r="F287" i="1"/>
  <c r="G287" i="1"/>
  <c r="H314" i="1"/>
  <c r="F314" i="1"/>
  <c r="G314" i="1"/>
  <c r="H317" i="1"/>
  <c r="F317" i="1"/>
  <c r="G317" i="1"/>
  <c r="H319" i="1"/>
  <c r="F319" i="1"/>
  <c r="G319" i="1"/>
  <c r="H321" i="1"/>
  <c r="F321" i="1"/>
  <c r="G321" i="1"/>
  <c r="H325" i="1"/>
  <c r="F325" i="1"/>
  <c r="G325" i="1"/>
  <c r="H327" i="1"/>
  <c r="F327" i="1"/>
  <c r="G327" i="1"/>
  <c r="H332" i="1"/>
  <c r="F332" i="1"/>
  <c r="G332" i="1"/>
  <c r="H312" i="1"/>
  <c r="F312" i="1"/>
  <c r="G312" i="1"/>
  <c r="H310" i="1"/>
  <c r="F310" i="1"/>
  <c r="G310" i="1"/>
  <c r="H308" i="1"/>
  <c r="F308" i="1"/>
  <c r="G308" i="1"/>
  <c r="E493" i="1"/>
  <c r="F493" i="1"/>
  <c r="G493" i="1"/>
  <c r="F492" i="1"/>
  <c r="P286" i="1"/>
  <c r="F286" i="1"/>
  <c r="G286" i="1"/>
  <c r="E491" i="1"/>
  <c r="F491" i="1"/>
  <c r="G492" i="1"/>
  <c r="G491" i="1"/>
</calcChain>
</file>

<file path=xl/sharedStrings.xml><?xml version="1.0" encoding="utf-8"?>
<sst xmlns="http://schemas.openxmlformats.org/spreadsheetml/2006/main" count="1788" uniqueCount="782">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</sst>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_ * #,##0.00_ ;_ * \-#,##0.00_ ;_ * &quot;-&quot;??_ ;_ @_ "/>
    <numFmt numFmtId="166" formatCode="0.0%"/>
    <numFmt numFmtId="167" formatCode="0.000%"/>
    <numFmt numFmtId="168" formatCode="0.00000000"/>
    <numFmt numFmtId="169" formatCode="0.000000"/>
    <numFmt numFmtId="170" formatCode="_ * #,##0.000000000_ ;_ * \-#,##0.000000000_ ;_ * &quot;-&quot;??_ ;_ @_ "/>
    <numFmt numFmtId="171" formatCode="0.0000%"/>
    <numFmt numFmtId="172" formatCode="0.00000"/>
    <numFmt numFmtId="173" formatCode="0.000"/>
    <numFmt numFmtId="174" formatCode="_ * #,##0_ ;_ * \-#,##0_ ;_ * &quot;-&quot;??_ ;_ @_ "/>
    <numFmt numFmtId="175" formatCode="_ [$R-1C09]\ * #,##0_ ;_ [$R-1C09]\ * \-#,##0_ ;_ [$R-1C09]\ * &quot;-&quot;_ ;_ @_ "/>
    <numFmt numFmtId="176"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7">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6">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4" fontId="4" fillId="0" borderId="0"/>
    <xf numFmtId="165" fontId="22"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27">
    <xf numFmtId="0" fontId="0" fillId="0" borderId="0" xfId="0"/>
    <xf numFmtId="0" fontId="0" fillId="0" borderId="0" xfId="0" applyFill="1"/>
    <xf numFmtId="165"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6"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6" fontId="1" fillId="0" borderId="0" xfId="3" applyNumberFormat="1" applyFill="1"/>
    <xf numFmtId="167"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8" fontId="6" fillId="0" borderId="0" xfId="6" applyNumberFormat="1" applyFont="1" applyFill="1" applyAlignment="1">
      <alignment horizontal="right"/>
    </xf>
    <xf numFmtId="0" fontId="8" fillId="0" borderId="0" xfId="3" applyFont="1" applyFill="1"/>
    <xf numFmtId="0" fontId="9" fillId="0" borderId="0" xfId="6" applyFont="1" applyFill="1"/>
    <xf numFmtId="168" fontId="9" fillId="0" borderId="0" xfId="6" applyNumberFormat="1" applyFont="1" applyFill="1" applyAlignment="1">
      <alignment horizontal="right"/>
    </xf>
    <xf numFmtId="169" fontId="9" fillId="0" borderId="0" xfId="6" applyNumberFormat="1" applyFont="1" applyFill="1" applyAlignment="1">
      <alignment horizontal="right"/>
    </xf>
    <xf numFmtId="169" fontId="4" fillId="0" borderId="0" xfId="6" applyNumberFormat="1" applyFont="1" applyFill="1"/>
    <xf numFmtId="9" fontId="0" fillId="0" borderId="0" xfId="2" applyFont="1" applyFill="1"/>
    <xf numFmtId="170" fontId="0" fillId="0" borderId="0" xfId="1" applyNumberFormat="1" applyFont="1" applyFill="1"/>
    <xf numFmtId="47" fontId="0" fillId="0" borderId="0" xfId="0" quotePrefix="1" applyNumberFormat="1" applyFill="1"/>
    <xf numFmtId="171" fontId="0" fillId="0" borderId="0" xfId="2" applyNumberFormat="1" applyFont="1" applyFill="1"/>
    <xf numFmtId="172" fontId="0" fillId="0" borderId="0" xfId="0" applyNumberFormat="1" applyFill="1"/>
    <xf numFmtId="168" fontId="4" fillId="0" borderId="0" xfId="6" applyNumberFormat="1" applyFont="1" applyFill="1"/>
    <xf numFmtId="173" fontId="6" fillId="0" borderId="0" xfId="6" applyNumberFormat="1" applyFont="1" applyFill="1"/>
    <xf numFmtId="169"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6"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5" fontId="18" fillId="0" borderId="0" xfId="7" applyNumberFormat="1" applyFont="1" applyFill="1" applyBorder="1" applyAlignment="1">
      <alignment vertical="center" wrapText="1"/>
    </xf>
    <xf numFmtId="175" fontId="19" fillId="0" borderId="0" xfId="7" applyNumberFormat="1" applyFont="1" applyFill="1" applyBorder="1" applyAlignment="1">
      <alignment vertical="center" wrapText="1"/>
    </xf>
    <xf numFmtId="175"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165"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25" fillId="0" borderId="0" xfId="0" applyFont="1"/>
    <xf numFmtId="0" fontId="9" fillId="0" borderId="4" xfId="6" applyFont="1" applyFill="1" applyBorder="1"/>
    <xf numFmtId="165" fontId="6" fillId="0" borderId="0" xfId="1" applyFont="1" applyFill="1" applyAlignment="1">
      <alignment horizontal="center"/>
    </xf>
    <xf numFmtId="165" fontId="9" fillId="0" borderId="0" xfId="1" applyFont="1" applyFill="1"/>
    <xf numFmtId="165" fontId="9" fillId="0" borderId="4" xfId="1" applyFont="1" applyFill="1" applyBorder="1"/>
    <xf numFmtId="165" fontId="9" fillId="0" borderId="0" xfId="1" applyFont="1" applyFill="1" applyAlignment="1">
      <alignment horizontal="center"/>
    </xf>
    <xf numFmtId="0" fontId="23" fillId="0" borderId="4" xfId="6" applyFont="1" applyFill="1" applyBorder="1"/>
    <xf numFmtId="176" fontId="9" fillId="0" borderId="4" xfId="1" applyNumberFormat="1" applyFont="1" applyFill="1" applyBorder="1"/>
    <xf numFmtId="176" fontId="23" fillId="0" borderId="4" xfId="1" applyNumberFormat="1" applyFont="1" applyFill="1" applyBorder="1"/>
    <xf numFmtId="0" fontId="9" fillId="0" borderId="4" xfId="6" applyFont="1" applyFill="1" applyBorder="1" applyAlignment="1"/>
    <xf numFmtId="0" fontId="9" fillId="0" borderId="4" xfId="6" applyFont="1" applyFill="1" applyBorder="1" applyAlignment="1">
      <alignment horizontal="left"/>
    </xf>
    <xf numFmtId="165" fontId="24" fillId="0" borderId="0" xfId="1" applyFont="1" applyFill="1"/>
    <xf numFmtId="0" fontId="9" fillId="0" borderId="4" xfId="6" quotePrefix="1" applyFont="1" applyFill="1" applyBorder="1" applyAlignment="1">
      <alignment horizontal="left"/>
    </xf>
    <xf numFmtId="165" fontId="9" fillId="0" borderId="0" xfId="1" applyFont="1" applyFill="1" applyBorder="1"/>
    <xf numFmtId="0" fontId="24" fillId="0" borderId="0" xfId="0" applyFont="1" applyBorder="1"/>
    <xf numFmtId="165" fontId="9" fillId="0" borderId="0" xfId="1" applyFont="1" applyFill="1" applyBorder="1" applyAlignment="1"/>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175" fontId="9" fillId="0" borderId="4" xfId="7" applyNumberFormat="1" applyFont="1" applyFill="1" applyBorder="1" applyAlignment="1">
      <alignment vertical="center" wrapText="1"/>
    </xf>
    <xf numFmtId="165" fontId="9" fillId="0" borderId="4" xfId="1" applyFont="1" applyFill="1" applyBorder="1" applyAlignment="1">
      <alignment vertical="center" wrapText="1"/>
    </xf>
    <xf numFmtId="175" fontId="6" fillId="0" borderId="4" xfId="7" applyNumberFormat="1" applyFont="1" applyFill="1" applyBorder="1" applyAlignment="1">
      <alignment vertical="center" wrapText="1"/>
    </xf>
    <xf numFmtId="0" fontId="9" fillId="0" borderId="4" xfId="3" applyFont="1" applyFill="1" applyBorder="1"/>
    <xf numFmtId="0" fontId="9" fillId="0" borderId="4" xfId="6" quotePrefix="1" applyFont="1" applyFill="1" applyBorder="1" applyAlignment="1"/>
    <xf numFmtId="165" fontId="9" fillId="0" borderId="4" xfId="1" applyFont="1" applyFill="1" applyBorder="1" applyAlignment="1">
      <alignment horizontal="center"/>
    </xf>
    <xf numFmtId="0" fontId="6" fillId="0" borderId="0" xfId="6" applyFont="1" applyFill="1" applyBorder="1" applyAlignment="1">
      <alignment horizontal="left"/>
    </xf>
    <xf numFmtId="165" fontId="24" fillId="0" borderId="4" xfId="1" applyFont="1" applyFill="1" applyBorder="1"/>
    <xf numFmtId="0" fontId="24" fillId="0" borderId="0" xfId="0" applyFont="1" applyFill="1"/>
    <xf numFmtId="165" fontId="9" fillId="5" borderId="4" xfId="1" applyFont="1" applyFill="1" applyBorder="1"/>
    <xf numFmtId="165" fontId="6" fillId="5" borderId="0" xfId="1" applyFont="1" applyFill="1" applyAlignment="1">
      <alignment horizontal="center"/>
    </xf>
    <xf numFmtId="165" fontId="9" fillId="5" borderId="0" xfId="1" applyFont="1" applyFill="1"/>
    <xf numFmtId="176" fontId="9" fillId="5" borderId="4" xfId="1" applyNumberFormat="1" applyFont="1" applyFill="1" applyBorder="1"/>
    <xf numFmtId="176" fontId="23" fillId="5" borderId="4" xfId="1" applyNumberFormat="1" applyFont="1" applyFill="1" applyBorder="1"/>
    <xf numFmtId="165" fontId="9" fillId="5" borderId="4" xfId="1" applyFont="1" applyFill="1" applyBorder="1" applyAlignment="1">
      <alignment horizontal="center"/>
    </xf>
    <xf numFmtId="0" fontId="6" fillId="5" borderId="0" xfId="6" applyFont="1" applyFill="1" applyBorder="1" applyAlignment="1">
      <alignment horizontal="left"/>
    </xf>
    <xf numFmtId="165" fontId="9" fillId="5" borderId="0" xfId="1" applyFont="1" applyFill="1" applyBorder="1" applyAlignment="1"/>
    <xf numFmtId="165" fontId="9" fillId="5" borderId="0" xfId="1" applyFont="1" applyFill="1" applyBorder="1"/>
    <xf numFmtId="165" fontId="24" fillId="5" borderId="4" xfId="1" applyFont="1" applyFill="1" applyBorder="1"/>
    <xf numFmtId="0" fontId="24" fillId="5" borderId="0" xfId="0" applyFont="1" applyFill="1"/>
    <xf numFmtId="165" fontId="9" fillId="5" borderId="0" xfId="1" applyFont="1" applyFill="1" applyAlignment="1">
      <alignment horizontal="center"/>
    </xf>
    <xf numFmtId="165" fontId="24" fillId="5" borderId="0" xfId="1" applyFont="1" applyFill="1"/>
    <xf numFmtId="165" fontId="9" fillId="0" borderId="4" xfId="1" applyFont="1" applyFill="1" applyBorder="1" applyAlignment="1">
      <alignment horizontal="center"/>
    </xf>
    <xf numFmtId="0" fontId="6" fillId="0" borderId="0" xfId="6" applyFont="1" applyFill="1" applyBorder="1" applyAlignment="1">
      <alignment horizontal="left"/>
    </xf>
    <xf numFmtId="165" fontId="11" fillId="0" borderId="0" xfId="6" applyNumberFormat="1" applyFont="1" applyFill="1" applyAlignment="1">
      <alignment horizontal="center"/>
    </xf>
    <xf numFmtId="165" fontId="6" fillId="0" borderId="0" xfId="1" applyNumberFormat="1" applyFont="1" applyFill="1" applyAlignment="1">
      <alignment horizontal="center"/>
    </xf>
    <xf numFmtId="165" fontId="9" fillId="0" borderId="0" xfId="1" applyNumberFormat="1" applyFont="1" applyFill="1"/>
    <xf numFmtId="165" fontId="9" fillId="0" borderId="4" xfId="1" applyNumberFormat="1" applyFont="1" applyFill="1" applyBorder="1"/>
    <xf numFmtId="165" fontId="23" fillId="0" borderId="4" xfId="1" applyNumberFormat="1" applyFont="1" applyFill="1" applyBorder="1"/>
    <xf numFmtId="165" fontId="24" fillId="0" borderId="0" xfId="0" applyNumberFormat="1" applyFont="1"/>
    <xf numFmtId="165" fontId="9" fillId="0" borderId="4" xfId="1" applyNumberFormat="1" applyFont="1" applyFill="1" applyBorder="1" applyAlignment="1">
      <alignment horizontal="center"/>
    </xf>
    <xf numFmtId="165" fontId="6" fillId="0" borderId="0" xfId="6" applyNumberFormat="1" applyFont="1" applyFill="1" applyBorder="1" applyAlignment="1">
      <alignment horizontal="left"/>
    </xf>
    <xf numFmtId="165" fontId="9" fillId="0" borderId="0" xfId="1" applyNumberFormat="1" applyFont="1" applyFill="1" applyBorder="1" applyAlignment="1"/>
    <xf numFmtId="165" fontId="9" fillId="0" borderId="0" xfId="1" applyNumberFormat="1" applyFont="1" applyFill="1" applyBorder="1"/>
    <xf numFmtId="165" fontId="24" fillId="0" borderId="4" xfId="1" applyNumberFormat="1" applyFont="1" applyBorder="1"/>
    <xf numFmtId="165" fontId="9" fillId="0" borderId="0" xfId="1" applyNumberFormat="1" applyFont="1" applyFill="1" applyAlignment="1">
      <alignment horizontal="center"/>
    </xf>
    <xf numFmtId="165" fontId="24" fillId="0" borderId="0" xfId="1" applyNumberFormat="1" applyFont="1"/>
    <xf numFmtId="176" fontId="9" fillId="0" borderId="1" xfId="1" applyNumberFormat="1" applyFont="1" applyFill="1" applyBorder="1"/>
    <xf numFmtId="165" fontId="23" fillId="0" borderId="1" xfId="1" applyNumberFormat="1" applyFont="1" applyFill="1" applyBorder="1"/>
    <xf numFmtId="165" fontId="9" fillId="0" borderId="1" xfId="1" applyNumberFormat="1" applyFont="1" applyFill="1" applyBorder="1"/>
    <xf numFmtId="165" fontId="9" fillId="0" borderId="1" xfId="1" applyNumberFormat="1" applyFont="1" applyFill="1" applyBorder="1" applyAlignment="1">
      <alignment horizontal="center"/>
    </xf>
    <xf numFmtId="165" fontId="24" fillId="0" borderId="1" xfId="1" applyNumberFormat="1" applyFont="1" applyBorder="1"/>
    <xf numFmtId="165" fontId="11" fillId="6" borderId="1" xfId="6" applyNumberFormat="1" applyFont="1" applyFill="1" applyBorder="1" applyAlignment="1">
      <alignment horizontal="center"/>
    </xf>
    <xf numFmtId="165" fontId="6" fillId="6" borderId="1" xfId="1" applyNumberFormat="1" applyFont="1" applyFill="1" applyBorder="1" applyAlignment="1">
      <alignment horizontal="center"/>
    </xf>
    <xf numFmtId="165" fontId="9" fillId="6" borderId="1" xfId="1" applyNumberFormat="1" applyFont="1" applyFill="1" applyBorder="1"/>
    <xf numFmtId="176" fontId="9" fillId="6" borderId="1" xfId="1" applyNumberFormat="1" applyFont="1" applyFill="1" applyBorder="1"/>
    <xf numFmtId="165" fontId="23" fillId="6" borderId="1" xfId="1" applyNumberFormat="1" applyFont="1" applyFill="1" applyBorder="1"/>
    <xf numFmtId="165" fontId="24" fillId="6" borderId="1" xfId="0" applyNumberFormat="1" applyFont="1" applyFill="1" applyBorder="1"/>
    <xf numFmtId="165" fontId="9" fillId="6" borderId="1" xfId="1" applyNumberFormat="1" applyFont="1" applyFill="1" applyBorder="1" applyAlignment="1">
      <alignment horizontal="center"/>
    </xf>
    <xf numFmtId="165" fontId="6" fillId="6" borderId="1" xfId="6" applyNumberFormat="1" applyFont="1" applyFill="1" applyBorder="1" applyAlignment="1">
      <alignment horizontal="left"/>
    </xf>
    <xf numFmtId="165" fontId="9" fillId="6" borderId="1" xfId="1" applyNumberFormat="1" applyFont="1" applyFill="1" applyBorder="1" applyAlignment="1"/>
    <xf numFmtId="165" fontId="24" fillId="6" borderId="1" xfId="1" applyNumberFormat="1" applyFont="1" applyFill="1" applyBorder="1"/>
    <xf numFmtId="165" fontId="11" fillId="0" borderId="4" xfId="6" applyNumberFormat="1" applyFont="1" applyFill="1" applyBorder="1" applyAlignment="1">
      <alignment horizontal="center"/>
    </xf>
    <xf numFmtId="165" fontId="6" fillId="0" borderId="4" xfId="1" applyNumberFormat="1" applyFont="1" applyFill="1" applyBorder="1" applyAlignment="1">
      <alignment horizontal="center"/>
    </xf>
    <xf numFmtId="165" fontId="24" fillId="0" borderId="4" xfId="0" applyNumberFormat="1" applyFont="1" applyBorder="1"/>
    <xf numFmtId="165" fontId="6" fillId="0" borderId="4" xfId="6" applyNumberFormat="1" applyFont="1" applyFill="1" applyBorder="1" applyAlignment="1">
      <alignment horizontal="left"/>
    </xf>
    <xf numFmtId="165" fontId="9" fillId="0" borderId="4" xfId="1" applyNumberFormat="1" applyFont="1" applyFill="1" applyBorder="1" applyAlignment="1"/>
    <xf numFmtId="165" fontId="11" fillId="0" borderId="1" xfId="6" applyNumberFormat="1" applyFont="1" applyFill="1" applyBorder="1" applyAlignment="1">
      <alignment horizontal="center"/>
    </xf>
    <xf numFmtId="165" fontId="6" fillId="0" borderId="1" xfId="1" applyNumberFormat="1" applyFont="1" applyFill="1" applyBorder="1" applyAlignment="1">
      <alignment horizontal="center"/>
    </xf>
    <xf numFmtId="165" fontId="24" fillId="0" borderId="1" xfId="0" applyNumberFormat="1" applyFont="1" applyBorder="1"/>
    <xf numFmtId="165" fontId="6" fillId="0" borderId="1" xfId="6" applyNumberFormat="1" applyFont="1" applyFill="1" applyBorder="1" applyAlignment="1">
      <alignment horizontal="left"/>
    </xf>
    <xf numFmtId="165" fontId="9" fillId="0" borderId="1" xfId="1" applyNumberFormat="1" applyFont="1" applyFill="1" applyBorder="1" applyAlignment="1"/>
    <xf numFmtId="0" fontId="24" fillId="0" borderId="4" xfId="0" applyFont="1" applyBorder="1"/>
    <xf numFmtId="0" fontId="6" fillId="0" borderId="4" xfId="6" applyFont="1" applyFill="1" applyBorder="1"/>
    <xf numFmtId="0" fontId="6" fillId="0" borderId="4" xfId="6" applyFont="1" applyFill="1" applyBorder="1" applyAlignment="1">
      <alignment horizontal="left"/>
    </xf>
    <xf numFmtId="0" fontId="6" fillId="0" borderId="4" xfId="6" applyFont="1" applyFill="1" applyBorder="1" applyAlignment="1"/>
    <xf numFmtId="0" fontId="9" fillId="0" borderId="4" xfId="0" applyFont="1" applyFill="1" applyBorder="1" applyAlignment="1">
      <alignment horizontal="left" vertical="center" indent="3"/>
    </xf>
    <xf numFmtId="0" fontId="9" fillId="0" borderId="4" xfId="0" applyFont="1" applyFill="1" applyBorder="1" applyAlignment="1">
      <alignment horizontal="left" indent="1"/>
    </xf>
    <xf numFmtId="0" fontId="9" fillId="0" borderId="4" xfId="0" quotePrefix="1" applyFont="1" applyFill="1" applyBorder="1" applyAlignment="1">
      <alignment horizontal="left" vertical="center" indent="2"/>
    </xf>
    <xf numFmtId="0" fontId="9" fillId="0" borderId="4" xfId="0" applyFont="1" applyFill="1" applyBorder="1"/>
    <xf numFmtId="0" fontId="6" fillId="0" borderId="0" xfId="6" applyFont="1" applyFill="1" applyBorder="1" applyAlignment="1">
      <alignment horizontal="left"/>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2" fontId="10" fillId="0" borderId="4" xfId="6" applyNumberFormat="1" applyFont="1" applyFill="1" applyBorder="1" applyAlignment="1">
      <alignment horizontal="center"/>
    </xf>
    <xf numFmtId="175"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9" fillId="0" borderId="0" xfId="6" applyFont="1" applyFill="1" applyAlignment="1">
      <alignment horizontal="left" vertical="center"/>
    </xf>
    <xf numFmtId="165" fontId="9" fillId="0" borderId="4" xfId="1" applyFont="1" applyFill="1" applyBorder="1" applyAlignment="1">
      <alignment horizontal="center"/>
    </xf>
    <xf numFmtId="0" fontId="9" fillId="0" borderId="0" xfId="6" applyFont="1" applyFill="1" applyAlignment="1">
      <alignment horizontal="left" vertical="center" wrapText="1"/>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165" fontId="9" fillId="0" borderId="1" xfId="1" applyFont="1" applyFill="1" applyBorder="1" applyAlignment="1">
      <alignment horizontal="center"/>
    </xf>
    <xf numFmtId="165" fontId="9" fillId="0" borderId="2" xfId="1" applyFont="1" applyFill="1" applyBorder="1" applyAlignment="1">
      <alignment horizontal="center"/>
    </xf>
    <xf numFmtId="165" fontId="9" fillId="0" borderId="3" xfId="1" applyFont="1" applyFill="1" applyBorder="1" applyAlignment="1">
      <alignment horizontal="center"/>
    </xf>
    <xf numFmtId="0" fontId="9" fillId="0" borderId="4" xfId="6" applyFont="1" applyFill="1" applyBorder="1" applyAlignment="1">
      <alignment horizontal="left" vertical="center"/>
    </xf>
    <xf numFmtId="175" fontId="9" fillId="0" borderId="0" xfId="7" applyNumberFormat="1" applyFont="1" applyFill="1" applyBorder="1" applyAlignment="1">
      <alignment horizontal="left" vertical="center" wrapText="1"/>
    </xf>
    <xf numFmtId="0" fontId="9" fillId="0" borderId="0" xfId="6" applyFont="1" applyFill="1" applyAlignment="1">
      <alignment horizontal="left"/>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4.4" x14ac:dyDescent="0.3"/>
  <cols>
    <col min="1" max="1" width="55.6640625" style="1" customWidth="1"/>
    <col min="2" max="2" width="12.88671875" style="1" bestFit="1" customWidth="1"/>
    <col min="3" max="3" width="8.77734375" style="1" bestFit="1" customWidth="1"/>
    <col min="4" max="5" width="8.6640625" style="1" bestFit="1" customWidth="1"/>
    <col min="6" max="7" width="8.6640625" style="1" customWidth="1"/>
    <col min="8" max="12" width="9.109375" style="1"/>
    <col min="13" max="13" width="12.21875" style="2" bestFit="1" customWidth="1"/>
    <col min="14" max="14" width="9.109375" style="1"/>
    <col min="16" max="16" width="12.33203125" bestFit="1" customWidth="1"/>
  </cols>
  <sheetData>
    <row r="1" spans="1:14" hidden="1" x14ac:dyDescent="0.3"/>
    <row r="2" spans="1:14" ht="18" x14ac:dyDescent="0.35">
      <c r="A2" s="205" t="s">
        <v>0</v>
      </c>
      <c r="B2" s="205"/>
      <c r="C2" s="205"/>
      <c r="D2" s="205"/>
      <c r="E2" s="205"/>
      <c r="F2" s="3"/>
      <c r="G2" s="3"/>
    </row>
    <row r="3" spans="1:14" x14ac:dyDescent="0.3">
      <c r="A3" s="4"/>
      <c r="B3" s="5" t="s">
        <v>1</v>
      </c>
      <c r="C3" s="5" t="s">
        <v>2</v>
      </c>
      <c r="D3" s="5" t="s">
        <v>3</v>
      </c>
      <c r="E3" s="5" t="s">
        <v>4</v>
      </c>
      <c r="F3" s="5" t="s">
        <v>5</v>
      </c>
      <c r="G3" s="5" t="s">
        <v>6</v>
      </c>
      <c r="K3" s="5"/>
      <c r="L3" s="5" t="s">
        <v>4</v>
      </c>
      <c r="M3" s="2" t="s">
        <v>5</v>
      </c>
      <c r="N3" s="5" t="s">
        <v>6</v>
      </c>
    </row>
    <row r="4" spans="1:14" x14ac:dyDescent="0.3">
      <c r="A4" s="4"/>
      <c r="B4" s="6"/>
      <c r="C4" s="6"/>
      <c r="D4" s="6"/>
      <c r="E4" s="6"/>
      <c r="F4" s="6"/>
      <c r="G4" s="6"/>
      <c r="K4" s="6"/>
    </row>
    <row r="5" spans="1:14" x14ac:dyDescent="0.3">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3">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3">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3">
      <c r="A8" s="4"/>
      <c r="B8" s="7"/>
      <c r="C8" s="7"/>
      <c r="D8" s="7"/>
      <c r="E8" s="7"/>
      <c r="F8" s="7"/>
      <c r="G8" s="7"/>
      <c r="K8" s="7"/>
    </row>
    <row r="9" spans="1:14" x14ac:dyDescent="0.3">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3">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3">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3">
      <c r="A12" s="9" t="s">
        <v>13</v>
      </c>
      <c r="B12" s="7"/>
      <c r="C12" s="7"/>
      <c r="D12" s="7"/>
      <c r="E12" s="7">
        <v>4.3999999999999997E-2</v>
      </c>
      <c r="F12" s="8">
        <f t="shared" si="0"/>
        <v>8.3999999999999991E-2</v>
      </c>
      <c r="G12" s="8">
        <f t="shared" si="1"/>
        <v>8.1000000000000003E-2</v>
      </c>
      <c r="K12" s="7"/>
    </row>
    <row r="13" spans="1:14" x14ac:dyDescent="0.3">
      <c r="A13" s="10" t="s">
        <v>14</v>
      </c>
      <c r="B13" s="7"/>
      <c r="C13" s="7"/>
      <c r="D13" s="7"/>
      <c r="E13" s="7">
        <v>0.1</v>
      </c>
      <c r="F13" s="7">
        <v>0.1</v>
      </c>
      <c r="G13" s="7">
        <v>0.1</v>
      </c>
      <c r="K13" s="7"/>
    </row>
    <row r="14" spans="1:14" x14ac:dyDescent="0.3">
      <c r="A14" s="4" t="s">
        <v>15</v>
      </c>
      <c r="B14" s="7">
        <f>'[3]Variables Mampa'!C16</f>
        <v>0.1</v>
      </c>
      <c r="C14" s="7">
        <f>'[3]Variables Mampa'!D16</f>
        <v>0.1</v>
      </c>
      <c r="D14" s="7">
        <v>0.1</v>
      </c>
      <c r="E14" s="7">
        <v>0.1</v>
      </c>
      <c r="F14" s="7">
        <v>0.1</v>
      </c>
      <c r="G14" s="7">
        <v>0.1</v>
      </c>
      <c r="K14" s="7"/>
    </row>
    <row r="15" spans="1:14" x14ac:dyDescent="0.3">
      <c r="A15" s="4" t="s">
        <v>16</v>
      </c>
      <c r="B15" s="7">
        <f>'[3]Variables Mampa'!C17</f>
        <v>0.1</v>
      </c>
      <c r="C15" s="7">
        <f>'[3]Variables Mampa'!D17</f>
        <v>0.1</v>
      </c>
      <c r="D15" s="7">
        <v>0.1</v>
      </c>
      <c r="E15" s="7">
        <v>0.1</v>
      </c>
      <c r="F15" s="7">
        <v>0.1</v>
      </c>
      <c r="G15" s="7">
        <v>0.1</v>
      </c>
      <c r="K15" s="8"/>
    </row>
    <row r="16" spans="1:14" x14ac:dyDescent="0.3">
      <c r="A16" s="4" t="s">
        <v>17</v>
      </c>
      <c r="B16" s="7">
        <f>'[3]Variables Mampa'!C18</f>
        <v>0.1</v>
      </c>
      <c r="C16" s="7">
        <f>'[3]Variables Mampa'!D18</f>
        <v>0.1</v>
      </c>
      <c r="D16" s="7">
        <v>0.1</v>
      </c>
      <c r="E16" s="7">
        <v>0.1</v>
      </c>
      <c r="F16" s="7">
        <v>0.1</v>
      </c>
      <c r="G16" s="7">
        <v>0.1</v>
      </c>
      <c r="K16" s="7"/>
    </row>
    <row r="17" spans="1:14" x14ac:dyDescent="0.3">
      <c r="A17" s="4" t="s">
        <v>18</v>
      </c>
      <c r="B17" s="7">
        <f>'[3]Variables Mampa'!C19</f>
        <v>0.1</v>
      </c>
      <c r="C17" s="7">
        <f>'[3]Variables Mampa'!D19</f>
        <v>0.1</v>
      </c>
      <c r="D17" s="7">
        <v>0.1</v>
      </c>
      <c r="E17" s="7">
        <v>0.1</v>
      </c>
      <c r="F17" s="7">
        <v>0.1</v>
      </c>
      <c r="G17" s="7">
        <v>0.1</v>
      </c>
      <c r="K17" s="7"/>
    </row>
    <row r="18" spans="1:14" x14ac:dyDescent="0.3">
      <c r="A18" s="9" t="s">
        <v>19</v>
      </c>
      <c r="B18" s="7"/>
      <c r="C18" s="7"/>
      <c r="D18" s="7"/>
      <c r="E18" s="7">
        <v>0.122</v>
      </c>
      <c r="F18" s="7">
        <v>0.122</v>
      </c>
      <c r="G18" s="7">
        <v>0.122</v>
      </c>
      <c r="H18"/>
      <c r="I18"/>
      <c r="J18"/>
      <c r="K18" s="7"/>
    </row>
    <row r="19" spans="1:14" x14ac:dyDescent="0.3">
      <c r="A19" s="4" t="s">
        <v>20</v>
      </c>
      <c r="B19" s="7">
        <f>'[3]Variables Mampa'!C20</f>
        <v>0.1</v>
      </c>
      <c r="C19" s="7">
        <f>'[3]Variables Mampa'!D20</f>
        <v>0.1</v>
      </c>
      <c r="D19" s="7">
        <v>0.1</v>
      </c>
      <c r="E19" s="7">
        <v>0.1</v>
      </c>
      <c r="F19" s="7">
        <v>0.1</v>
      </c>
      <c r="G19" s="7">
        <v>0.1</v>
      </c>
      <c r="K19" s="7"/>
    </row>
    <row r="20" spans="1:14" x14ac:dyDescent="0.3">
      <c r="A20" s="11" t="s">
        <v>21</v>
      </c>
      <c r="B20" s="7">
        <f>'[3]Variables Mampa'!C22</f>
        <v>0.1</v>
      </c>
      <c r="C20" s="7">
        <f>'[3]Variables Mampa'!D22</f>
        <v>0.1</v>
      </c>
      <c r="D20" s="7">
        <v>0.1</v>
      </c>
      <c r="E20" s="7">
        <v>0.1</v>
      </c>
      <c r="F20" s="7">
        <v>0.1</v>
      </c>
      <c r="G20" s="7">
        <v>0.1</v>
      </c>
      <c r="K20" s="7"/>
    </row>
    <row r="21" spans="1:14" x14ac:dyDescent="0.3">
      <c r="A21" s="4" t="s">
        <v>22</v>
      </c>
      <c r="B21" s="7">
        <f>'[3]Variables Mampa'!C23</f>
        <v>0.1</v>
      </c>
      <c r="C21" s="7">
        <f>'[3]Variables Mampa'!D23</f>
        <v>0.1</v>
      </c>
      <c r="D21" s="7">
        <v>0.1</v>
      </c>
      <c r="E21" s="7">
        <v>0.1</v>
      </c>
      <c r="F21" s="7">
        <v>0.1</v>
      </c>
      <c r="G21" s="7">
        <v>0.1</v>
      </c>
      <c r="K21" s="7"/>
    </row>
    <row r="22" spans="1:14" x14ac:dyDescent="0.3">
      <c r="A22" s="4" t="s">
        <v>23</v>
      </c>
      <c r="B22" s="7">
        <f>'[3]Variables Mampa'!C24</f>
        <v>0.1</v>
      </c>
      <c r="C22" s="7">
        <f>'[3]Variables Mampa'!D24</f>
        <v>0.1</v>
      </c>
      <c r="D22" s="7">
        <v>0.1</v>
      </c>
      <c r="E22" s="7">
        <v>0.1</v>
      </c>
      <c r="F22" s="7">
        <v>0.1</v>
      </c>
      <c r="G22" s="7">
        <v>0.1</v>
      </c>
      <c r="K22" s="7"/>
    </row>
    <row r="23" spans="1:14" x14ac:dyDescent="0.3">
      <c r="A23" s="9" t="s">
        <v>24</v>
      </c>
      <c r="B23" s="10"/>
      <c r="C23" s="12"/>
      <c r="D23" s="4"/>
      <c r="E23" s="13">
        <v>0.1</v>
      </c>
      <c r="F23" s="13">
        <v>0.1</v>
      </c>
      <c r="G23" s="13">
        <v>0.1</v>
      </c>
      <c r="K23" s="13"/>
    </row>
    <row r="24" spans="1:14" x14ac:dyDescent="0.3">
      <c r="A24" s="9"/>
      <c r="B24" s="10"/>
      <c r="C24" s="12"/>
      <c r="D24" s="4"/>
      <c r="E24" s="4"/>
      <c r="F24" s="4"/>
      <c r="G24" s="4"/>
      <c r="H24" s="13"/>
      <c r="I24" s="13"/>
      <c r="J24" s="13"/>
      <c r="K24" s="13"/>
    </row>
    <row r="25" spans="1:14" x14ac:dyDescent="0.3">
      <c r="A25" s="9"/>
      <c r="B25" s="10"/>
      <c r="C25" s="12"/>
      <c r="D25" s="4"/>
      <c r="E25" s="4"/>
      <c r="F25" s="4"/>
      <c r="G25" s="4"/>
      <c r="H25" s="13"/>
      <c r="I25" s="13"/>
      <c r="J25" s="13"/>
      <c r="K25" s="13"/>
    </row>
    <row r="26" spans="1:14" x14ac:dyDescent="0.3">
      <c r="A26" t="s">
        <v>25</v>
      </c>
      <c r="B26" t="s">
        <v>26</v>
      </c>
      <c r="C26"/>
      <c r="D26"/>
      <c r="E26" s="4"/>
      <c r="F26" s="4"/>
      <c r="G26" s="4"/>
      <c r="H26" s="13">
        <v>4.3999999999999963E-2</v>
      </c>
      <c r="I26" s="13"/>
      <c r="J26" s="13"/>
      <c r="K26" s="13"/>
      <c r="M26" t="s">
        <v>26</v>
      </c>
      <c r="N26" t="s">
        <v>25</v>
      </c>
    </row>
    <row r="27" spans="1:14" x14ac:dyDescent="0.3">
      <c r="A27" t="s">
        <v>27</v>
      </c>
      <c r="B27" t="s">
        <v>28</v>
      </c>
      <c r="C27"/>
      <c r="D27"/>
      <c r="E27" s="4"/>
      <c r="F27" s="4"/>
      <c r="G27" s="4"/>
      <c r="H27" s="13">
        <v>4.3999999999999963E-2</v>
      </c>
      <c r="I27" s="13"/>
      <c r="J27" s="13"/>
      <c r="K27" s="13"/>
      <c r="M27" t="s">
        <v>28</v>
      </c>
      <c r="N27" t="s">
        <v>27</v>
      </c>
    </row>
    <row r="28" spans="1:14" x14ac:dyDescent="0.3">
      <c r="A28" t="s">
        <v>29</v>
      </c>
      <c r="B28" t="s">
        <v>30</v>
      </c>
      <c r="C28"/>
      <c r="D28"/>
      <c r="E28" s="4"/>
      <c r="F28" s="4"/>
      <c r="G28" s="4"/>
      <c r="H28" s="13">
        <v>4.3999999999999942E-2</v>
      </c>
      <c r="I28" s="13"/>
      <c r="J28" s="13"/>
      <c r="K28" s="13"/>
      <c r="M28" t="s">
        <v>30</v>
      </c>
      <c r="N28" t="s">
        <v>29</v>
      </c>
    </row>
    <row r="29" spans="1:14" x14ac:dyDescent="0.3">
      <c r="A29" t="s">
        <v>31</v>
      </c>
      <c r="B29" t="s">
        <v>32</v>
      </c>
      <c r="C29"/>
      <c r="D29"/>
      <c r="E29" s="4"/>
      <c r="F29" s="4"/>
      <c r="G29" s="4"/>
      <c r="H29" s="13">
        <v>4.3999999999999997E-2</v>
      </c>
      <c r="I29" s="13"/>
      <c r="J29" s="13"/>
      <c r="K29" s="13"/>
      <c r="M29" t="s">
        <v>32</v>
      </c>
      <c r="N29" t="s">
        <v>31</v>
      </c>
    </row>
    <row r="30" spans="1:14" x14ac:dyDescent="0.3">
      <c r="A30" t="s">
        <v>33</v>
      </c>
      <c r="B30" t="s">
        <v>34</v>
      </c>
      <c r="C30"/>
      <c r="D30"/>
      <c r="E30" s="4"/>
      <c r="F30" s="4"/>
      <c r="G30" s="4"/>
      <c r="H30" s="13">
        <v>4.4000000000000025E-2</v>
      </c>
      <c r="I30" s="13"/>
      <c r="J30" s="13"/>
      <c r="K30" s="13"/>
      <c r="M30" t="s">
        <v>34</v>
      </c>
      <c r="N30" t="s">
        <v>33</v>
      </c>
    </row>
    <row r="31" spans="1:14" x14ac:dyDescent="0.3">
      <c r="A31" t="s">
        <v>35</v>
      </c>
      <c r="B31" t="s">
        <v>36</v>
      </c>
      <c r="C31"/>
      <c r="D31"/>
      <c r="E31" s="4"/>
      <c r="F31" s="4"/>
      <c r="G31" s="4"/>
      <c r="H31" s="13">
        <v>4.3999999999999991E-2</v>
      </c>
      <c r="I31" s="13"/>
      <c r="J31" s="13"/>
      <c r="K31" s="13"/>
      <c r="M31" t="s">
        <v>36</v>
      </c>
      <c r="N31" t="s">
        <v>35</v>
      </c>
    </row>
    <row r="32" spans="1:14" x14ac:dyDescent="0.3">
      <c r="A32" t="s">
        <v>37</v>
      </c>
      <c r="B32" t="s">
        <v>38</v>
      </c>
      <c r="C32"/>
      <c r="D32"/>
      <c r="E32" s="4"/>
      <c r="F32" s="4"/>
      <c r="G32" s="4"/>
      <c r="H32" s="13">
        <v>4.3999999999999956E-2</v>
      </c>
      <c r="I32" s="13"/>
      <c r="J32" s="13"/>
      <c r="K32" s="13"/>
      <c r="M32" t="s">
        <v>38</v>
      </c>
      <c r="N32" t="s">
        <v>37</v>
      </c>
    </row>
    <row r="33" spans="1:14" x14ac:dyDescent="0.3">
      <c r="A33" t="s">
        <v>39</v>
      </c>
      <c r="B33" t="s">
        <v>40</v>
      </c>
      <c r="C33"/>
      <c r="D33"/>
      <c r="E33" s="4"/>
      <c r="F33" s="4"/>
      <c r="G33" s="4"/>
      <c r="H33" s="13">
        <v>4.3999999999999991E-2</v>
      </c>
      <c r="I33" s="13"/>
      <c r="J33" s="13"/>
      <c r="K33" s="13"/>
      <c r="M33" t="s">
        <v>40</v>
      </c>
      <c r="N33" t="s">
        <v>39</v>
      </c>
    </row>
    <row r="34" spans="1:14" x14ac:dyDescent="0.3">
      <c r="A34" t="s">
        <v>41</v>
      </c>
      <c r="B34" t="s">
        <v>42</v>
      </c>
      <c r="C34"/>
      <c r="D34"/>
      <c r="E34" s="4"/>
      <c r="F34" s="4"/>
      <c r="G34" s="4"/>
      <c r="H34" s="13">
        <v>4.3999999999999991E-2</v>
      </c>
      <c r="I34" s="13"/>
      <c r="J34" s="13"/>
      <c r="K34" s="13"/>
      <c r="M34" t="s">
        <v>42</v>
      </c>
      <c r="N34" t="s">
        <v>41</v>
      </c>
    </row>
    <row r="35" spans="1:14" x14ac:dyDescent="0.3">
      <c r="A35" t="s">
        <v>43</v>
      </c>
      <c r="B35" t="s">
        <v>44</v>
      </c>
      <c r="C35"/>
      <c r="D35"/>
      <c r="E35" s="4"/>
      <c r="F35" s="4"/>
      <c r="G35" s="4"/>
      <c r="H35" s="13">
        <v>4.3999999999999997E-2</v>
      </c>
      <c r="I35" s="13"/>
      <c r="J35" s="13"/>
      <c r="K35" s="13"/>
      <c r="M35" t="s">
        <v>44</v>
      </c>
      <c r="N35" t="s">
        <v>43</v>
      </c>
    </row>
    <row r="36" spans="1:14" x14ac:dyDescent="0.3">
      <c r="A36" t="s">
        <v>45</v>
      </c>
      <c r="B36" t="s">
        <v>46</v>
      </c>
      <c r="C36"/>
      <c r="D36"/>
      <c r="E36" s="4"/>
      <c r="F36" s="4"/>
      <c r="G36" s="4"/>
      <c r="H36" s="13">
        <v>4.3999999999999963E-2</v>
      </c>
      <c r="I36" s="13"/>
      <c r="J36" s="13"/>
      <c r="K36" s="13"/>
      <c r="M36" t="s">
        <v>46</v>
      </c>
      <c r="N36" t="s">
        <v>45</v>
      </c>
    </row>
    <row r="37" spans="1:14" x14ac:dyDescent="0.3">
      <c r="A37" t="s">
        <v>47</v>
      </c>
      <c r="B37" t="s">
        <v>48</v>
      </c>
      <c r="C37"/>
      <c r="D37"/>
      <c r="E37" s="4"/>
      <c r="F37" s="4"/>
      <c r="G37" s="4"/>
      <c r="H37" s="13">
        <v>4.3999999999999963E-2</v>
      </c>
      <c r="I37" s="13"/>
      <c r="J37" s="13"/>
      <c r="K37" s="13"/>
      <c r="M37" t="s">
        <v>48</v>
      </c>
      <c r="N37" t="s">
        <v>47</v>
      </c>
    </row>
    <row r="38" spans="1:14" x14ac:dyDescent="0.3">
      <c r="A38" t="s">
        <v>49</v>
      </c>
      <c r="B38" t="s">
        <v>50</v>
      </c>
      <c r="C38"/>
      <c r="D38"/>
      <c r="E38" s="4"/>
      <c r="F38" s="4"/>
      <c r="G38" s="4"/>
      <c r="H38" s="13"/>
      <c r="I38" s="13"/>
      <c r="J38" s="13"/>
      <c r="K38" s="13"/>
      <c r="M38" t="s">
        <v>50</v>
      </c>
      <c r="N38" t="s">
        <v>49</v>
      </c>
    </row>
    <row r="39" spans="1:14" x14ac:dyDescent="0.3">
      <c r="A39" t="s">
        <v>51</v>
      </c>
      <c r="B39" t="s">
        <v>52</v>
      </c>
      <c r="C39"/>
      <c r="D39"/>
      <c r="E39" s="4"/>
      <c r="F39" s="4"/>
      <c r="G39" s="4"/>
      <c r="H39" s="13">
        <v>4.3999999999999997E-2</v>
      </c>
      <c r="I39" s="13"/>
      <c r="J39" s="13"/>
      <c r="K39" s="13"/>
      <c r="M39" t="s">
        <v>52</v>
      </c>
      <c r="N39" t="s">
        <v>51</v>
      </c>
    </row>
    <row r="40" spans="1:14" x14ac:dyDescent="0.3">
      <c r="A40" t="s">
        <v>53</v>
      </c>
      <c r="B40" t="s">
        <v>54</v>
      </c>
      <c r="C40"/>
      <c r="D40"/>
      <c r="E40" s="4"/>
      <c r="F40" s="4"/>
      <c r="G40" s="4"/>
      <c r="H40" s="13">
        <v>4.399999999999997E-2</v>
      </c>
      <c r="I40" s="13"/>
      <c r="J40" s="13"/>
      <c r="K40" s="13"/>
      <c r="M40" t="s">
        <v>54</v>
      </c>
      <c r="N40" t="s">
        <v>53</v>
      </c>
    </row>
    <row r="41" spans="1:14" x14ac:dyDescent="0.3">
      <c r="A41" t="s">
        <v>55</v>
      </c>
      <c r="B41" t="s">
        <v>56</v>
      </c>
      <c r="C41"/>
      <c r="D41"/>
      <c r="E41" s="4"/>
      <c r="F41" s="4"/>
      <c r="G41" s="4"/>
      <c r="H41" s="13">
        <v>4.3999999999999949E-2</v>
      </c>
      <c r="I41" s="13"/>
      <c r="J41" s="13"/>
      <c r="K41" s="13"/>
      <c r="M41" t="s">
        <v>56</v>
      </c>
      <c r="N41" t="s">
        <v>55</v>
      </c>
    </row>
    <row r="42" spans="1:14" x14ac:dyDescent="0.3">
      <c r="A42" t="s">
        <v>57</v>
      </c>
      <c r="B42" t="s">
        <v>58</v>
      </c>
      <c r="C42"/>
      <c r="D42"/>
      <c r="E42" s="4"/>
      <c r="F42" s="4"/>
      <c r="G42" s="4"/>
      <c r="H42" s="13">
        <v>4.3999999999999956E-2</v>
      </c>
      <c r="I42" s="13"/>
      <c r="J42" s="13"/>
      <c r="K42" s="13"/>
      <c r="M42" t="s">
        <v>58</v>
      </c>
      <c r="N42" t="s">
        <v>57</v>
      </c>
    </row>
    <row r="43" spans="1:14" x14ac:dyDescent="0.3">
      <c r="A43" t="s">
        <v>59</v>
      </c>
      <c r="B43" t="s">
        <v>60</v>
      </c>
      <c r="C43"/>
      <c r="D43"/>
      <c r="E43" s="4"/>
      <c r="F43" s="4"/>
      <c r="G43" s="4"/>
      <c r="H43" s="13"/>
      <c r="I43" s="13"/>
      <c r="J43" s="13"/>
      <c r="K43" s="13"/>
      <c r="M43" t="s">
        <v>60</v>
      </c>
      <c r="N43" t="s">
        <v>59</v>
      </c>
    </row>
    <row r="44" spans="1:14" x14ac:dyDescent="0.3">
      <c r="A44" t="s">
        <v>61</v>
      </c>
      <c r="B44" t="s">
        <v>62</v>
      </c>
      <c r="C44"/>
      <c r="D44"/>
      <c r="E44" s="4"/>
      <c r="F44" s="4"/>
      <c r="G44" s="4"/>
      <c r="H44" s="13">
        <v>4.4000000000000081E-2</v>
      </c>
      <c r="I44" s="13"/>
      <c r="J44" s="13"/>
      <c r="K44" s="13"/>
      <c r="M44" t="s">
        <v>62</v>
      </c>
      <c r="N44" t="s">
        <v>61</v>
      </c>
    </row>
    <row r="45" spans="1:14" x14ac:dyDescent="0.3">
      <c r="A45" t="s">
        <v>63</v>
      </c>
      <c r="B45" t="s">
        <v>64</v>
      </c>
      <c r="C45"/>
      <c r="D45"/>
      <c r="E45" s="4"/>
      <c r="F45" s="4"/>
      <c r="G45" s="4"/>
      <c r="H45" s="13">
        <v>4.4000000000000102E-2</v>
      </c>
      <c r="I45" s="13"/>
      <c r="J45" s="13"/>
      <c r="K45" s="13"/>
      <c r="M45" t="s">
        <v>64</v>
      </c>
      <c r="N45" t="s">
        <v>63</v>
      </c>
    </row>
    <row r="46" spans="1:14" x14ac:dyDescent="0.3">
      <c r="A46" t="s">
        <v>65</v>
      </c>
      <c r="B46" t="s">
        <v>66</v>
      </c>
      <c r="C46"/>
      <c r="D46"/>
      <c r="E46" s="4"/>
      <c r="F46" s="4"/>
      <c r="G46" s="4"/>
      <c r="H46" s="13">
        <v>4.4000000000000011E-2</v>
      </c>
      <c r="I46" s="13"/>
      <c r="J46" s="13"/>
      <c r="K46" s="13"/>
      <c r="M46" t="s">
        <v>66</v>
      </c>
      <c r="N46" t="s">
        <v>65</v>
      </c>
    </row>
    <row r="47" spans="1:14" x14ac:dyDescent="0.3">
      <c r="A47" t="s">
        <v>67</v>
      </c>
      <c r="B47" t="s">
        <v>68</v>
      </c>
      <c r="C47"/>
      <c r="D47"/>
      <c r="E47" s="4"/>
      <c r="F47" s="4"/>
      <c r="G47" s="4"/>
      <c r="H47" s="13">
        <v>4.4000000000000039E-2</v>
      </c>
      <c r="I47" s="13"/>
      <c r="J47" s="13"/>
      <c r="K47" s="13"/>
      <c r="M47" t="s">
        <v>68</v>
      </c>
      <c r="N47" t="s">
        <v>67</v>
      </c>
    </row>
    <row r="48" spans="1:14" x14ac:dyDescent="0.3">
      <c r="A48" t="s">
        <v>69</v>
      </c>
      <c r="B48" t="s">
        <v>70</v>
      </c>
      <c r="C48"/>
      <c r="D48"/>
      <c r="E48" s="4"/>
      <c r="F48" s="4"/>
      <c r="G48" s="4"/>
      <c r="H48" s="13">
        <v>4.3999999999999963E-2</v>
      </c>
      <c r="I48" s="13"/>
      <c r="J48" s="13"/>
      <c r="K48" s="13"/>
      <c r="M48" t="s">
        <v>70</v>
      </c>
      <c r="N48" t="s">
        <v>69</v>
      </c>
    </row>
    <row r="49" spans="1:14" x14ac:dyDescent="0.3">
      <c r="A49" t="s">
        <v>71</v>
      </c>
      <c r="B49" t="s">
        <v>72</v>
      </c>
      <c r="C49"/>
      <c r="D49"/>
      <c r="E49" s="4"/>
      <c r="F49" s="4"/>
      <c r="G49" s="4"/>
      <c r="H49" s="13">
        <v>4.4000000000000011E-2</v>
      </c>
      <c r="I49" s="13"/>
      <c r="J49" s="13"/>
      <c r="K49" s="13"/>
      <c r="M49" t="s">
        <v>72</v>
      </c>
      <c r="N49" t="s">
        <v>71</v>
      </c>
    </row>
    <row r="50" spans="1:14" x14ac:dyDescent="0.3">
      <c r="A50" t="s">
        <v>73</v>
      </c>
      <c r="B50" t="s">
        <v>74</v>
      </c>
      <c r="C50"/>
      <c r="D50"/>
      <c r="E50" s="4"/>
      <c r="F50" s="4"/>
      <c r="G50" s="4"/>
      <c r="H50" s="13">
        <v>4.4000000000000074E-2</v>
      </c>
      <c r="I50" s="13"/>
      <c r="J50" s="13"/>
      <c r="K50" s="13"/>
      <c r="M50" t="s">
        <v>74</v>
      </c>
      <c r="N50" t="s">
        <v>73</v>
      </c>
    </row>
    <row r="51" spans="1:14" x14ac:dyDescent="0.3">
      <c r="A51" t="s">
        <v>75</v>
      </c>
      <c r="B51" t="s">
        <v>76</v>
      </c>
      <c r="C51"/>
      <c r="D51"/>
      <c r="E51" s="4"/>
      <c r="F51" s="4"/>
      <c r="G51" s="4"/>
      <c r="H51" s="13">
        <v>0.10000000000000012</v>
      </c>
      <c r="I51" s="13"/>
      <c r="J51" s="13"/>
      <c r="K51" s="13"/>
      <c r="M51" t="s">
        <v>76</v>
      </c>
      <c r="N51" t="s">
        <v>75</v>
      </c>
    </row>
    <row r="52" spans="1:14" x14ac:dyDescent="0.3">
      <c r="A52" t="s">
        <v>77</v>
      </c>
      <c r="B52" t="s">
        <v>78</v>
      </c>
      <c r="C52"/>
      <c r="D52"/>
      <c r="E52" s="4"/>
      <c r="F52" s="4"/>
      <c r="G52" s="4"/>
      <c r="H52" s="13"/>
      <c r="I52" s="13"/>
      <c r="J52" s="13"/>
      <c r="K52" s="13"/>
      <c r="M52" t="s">
        <v>78</v>
      </c>
      <c r="N52" t="s">
        <v>77</v>
      </c>
    </row>
    <row r="53" spans="1:14" x14ac:dyDescent="0.3">
      <c r="A53" t="s">
        <v>79</v>
      </c>
      <c r="B53" t="s">
        <v>80</v>
      </c>
      <c r="C53"/>
      <c r="D53"/>
      <c r="E53" s="4"/>
      <c r="F53" s="4"/>
      <c r="G53" s="4"/>
      <c r="H53" s="13">
        <v>0.10000000000000006</v>
      </c>
      <c r="I53" s="13"/>
      <c r="J53" s="13"/>
      <c r="K53" s="13"/>
      <c r="M53" t="s">
        <v>80</v>
      </c>
      <c r="N53" t="s">
        <v>79</v>
      </c>
    </row>
    <row r="54" spans="1:14" x14ac:dyDescent="0.3">
      <c r="A54" t="s">
        <v>81</v>
      </c>
      <c r="B54" t="s">
        <v>82</v>
      </c>
      <c r="C54"/>
      <c r="D54"/>
      <c r="E54" s="4"/>
      <c r="F54" s="4"/>
      <c r="G54" s="4"/>
      <c r="H54" s="13">
        <v>0.1</v>
      </c>
      <c r="I54" s="13"/>
      <c r="J54" s="13"/>
      <c r="K54" s="13"/>
      <c r="M54" t="s">
        <v>82</v>
      </c>
      <c r="N54" t="s">
        <v>81</v>
      </c>
    </row>
    <row r="55" spans="1:14" x14ac:dyDescent="0.3">
      <c r="A55" t="s">
        <v>83</v>
      </c>
      <c r="B55" t="s">
        <v>84</v>
      </c>
      <c r="C55"/>
      <c r="D55"/>
      <c r="E55" s="4"/>
      <c r="F55" s="4"/>
      <c r="G55" s="4"/>
      <c r="H55" s="13">
        <v>0.10000000000000014</v>
      </c>
      <c r="I55" s="13"/>
      <c r="J55" s="13"/>
      <c r="K55" s="13"/>
      <c r="M55" t="s">
        <v>84</v>
      </c>
      <c r="N55" t="s">
        <v>83</v>
      </c>
    </row>
    <row r="56" spans="1:14" x14ac:dyDescent="0.3">
      <c r="A56" t="s">
        <v>85</v>
      </c>
      <c r="B56" t="s">
        <v>86</v>
      </c>
      <c r="C56"/>
      <c r="D56"/>
      <c r="E56" s="4"/>
      <c r="F56" s="4"/>
      <c r="G56" s="4"/>
      <c r="H56" s="13"/>
      <c r="I56" s="13"/>
      <c r="J56" s="13"/>
      <c r="K56" s="13"/>
      <c r="M56" t="s">
        <v>86</v>
      </c>
      <c r="N56" t="s">
        <v>85</v>
      </c>
    </row>
    <row r="57" spans="1:14" x14ac:dyDescent="0.3">
      <c r="A57" t="s">
        <v>87</v>
      </c>
      <c r="B57" t="s">
        <v>88</v>
      </c>
      <c r="C57"/>
      <c r="D57"/>
      <c r="E57" s="4"/>
      <c r="F57" s="4"/>
      <c r="G57" s="4"/>
      <c r="H57" s="13"/>
      <c r="I57" s="13"/>
      <c r="J57" s="13"/>
      <c r="K57" s="13"/>
      <c r="M57" t="s">
        <v>88</v>
      </c>
      <c r="N57" t="s">
        <v>87</v>
      </c>
    </row>
    <row r="58" spans="1:14" x14ac:dyDescent="0.3">
      <c r="A58" t="s">
        <v>89</v>
      </c>
      <c r="B58" t="s">
        <v>90</v>
      </c>
      <c r="C58"/>
      <c r="D58"/>
      <c r="E58" s="4"/>
      <c r="F58" s="4"/>
      <c r="G58" s="4"/>
      <c r="H58" s="13"/>
      <c r="I58" s="13"/>
      <c r="J58" s="13"/>
      <c r="K58" s="13"/>
      <c r="M58" t="s">
        <v>90</v>
      </c>
      <c r="N58" t="s">
        <v>89</v>
      </c>
    </row>
    <row r="59" spans="1:14" x14ac:dyDescent="0.3">
      <c r="A59" t="s">
        <v>91</v>
      </c>
      <c r="B59" t="s">
        <v>92</v>
      </c>
      <c r="C59"/>
      <c r="D59"/>
      <c r="E59" s="4"/>
      <c r="F59" s="4"/>
      <c r="G59" s="4"/>
      <c r="H59" s="13">
        <v>0.12200000000000021</v>
      </c>
      <c r="I59" s="13"/>
      <c r="J59" s="13"/>
      <c r="K59" s="13"/>
      <c r="M59" t="s">
        <v>92</v>
      </c>
      <c r="N59" t="s">
        <v>91</v>
      </c>
    </row>
    <row r="60" spans="1:14" x14ac:dyDescent="0.3">
      <c r="A60" t="s">
        <v>93</v>
      </c>
      <c r="B60" t="s">
        <v>94</v>
      </c>
      <c r="C60"/>
      <c r="D60"/>
      <c r="E60" s="4"/>
      <c r="F60" s="4"/>
      <c r="G60" s="4"/>
      <c r="H60" s="13"/>
      <c r="I60" s="13"/>
      <c r="J60" s="13"/>
      <c r="K60" s="13"/>
      <c r="M60" t="s">
        <v>94</v>
      </c>
      <c r="N60" t="s">
        <v>93</v>
      </c>
    </row>
    <row r="61" spans="1:14" x14ac:dyDescent="0.3">
      <c r="A61" t="s">
        <v>95</v>
      </c>
      <c r="B61" t="s">
        <v>96</v>
      </c>
      <c r="C61"/>
      <c r="D61"/>
      <c r="E61" s="4"/>
      <c r="F61" s="4"/>
      <c r="G61" s="4"/>
      <c r="H61" s="13"/>
      <c r="I61" s="13"/>
      <c r="J61" s="13"/>
      <c r="K61" s="13"/>
      <c r="M61" t="s">
        <v>96</v>
      </c>
      <c r="N61" t="s">
        <v>95</v>
      </c>
    </row>
    <row r="62" spans="1:14" x14ac:dyDescent="0.3">
      <c r="A62" t="s">
        <v>97</v>
      </c>
      <c r="B62" t="s">
        <v>98</v>
      </c>
      <c r="C62"/>
      <c r="D62"/>
      <c r="E62" s="4"/>
      <c r="F62" s="4"/>
      <c r="G62" s="4"/>
      <c r="H62" s="13">
        <v>0.10000000000000014</v>
      </c>
      <c r="I62" s="13"/>
      <c r="J62" s="13"/>
      <c r="K62" s="13"/>
      <c r="M62" t="s">
        <v>98</v>
      </c>
      <c r="N62" t="s">
        <v>97</v>
      </c>
    </row>
    <row r="63" spans="1:14" x14ac:dyDescent="0.3">
      <c r="A63" t="s">
        <v>99</v>
      </c>
      <c r="B63" t="s">
        <v>100</v>
      </c>
      <c r="C63"/>
      <c r="D63"/>
      <c r="E63" s="4"/>
      <c r="F63" s="4"/>
      <c r="G63" s="4"/>
      <c r="H63" s="13"/>
      <c r="I63" s="13"/>
      <c r="J63" s="13"/>
      <c r="K63" s="13"/>
      <c r="M63" t="s">
        <v>100</v>
      </c>
      <c r="N63" t="s">
        <v>99</v>
      </c>
    </row>
    <row r="64" spans="1:14" x14ac:dyDescent="0.3">
      <c r="A64" t="s">
        <v>101</v>
      </c>
      <c r="B64" t="s">
        <v>102</v>
      </c>
      <c r="C64"/>
      <c r="D64"/>
      <c r="E64" s="4"/>
      <c r="F64" s="4"/>
      <c r="G64" s="4"/>
      <c r="H64" s="13">
        <v>0.12200000000000009</v>
      </c>
      <c r="I64" s="13"/>
      <c r="J64" s="13"/>
      <c r="K64" s="13"/>
      <c r="M64" t="s">
        <v>102</v>
      </c>
      <c r="N64" t="s">
        <v>101</v>
      </c>
    </row>
    <row r="65" spans="1:14" x14ac:dyDescent="0.3">
      <c r="A65" t="s">
        <v>103</v>
      </c>
      <c r="B65" t="s">
        <v>104</v>
      </c>
      <c r="C65"/>
      <c r="D65"/>
      <c r="E65" s="4"/>
      <c r="F65" s="4"/>
      <c r="G65" s="4"/>
      <c r="H65" s="13">
        <v>0.1</v>
      </c>
      <c r="I65" s="13"/>
      <c r="J65" s="13"/>
      <c r="K65" s="13"/>
      <c r="M65" t="s">
        <v>104</v>
      </c>
      <c r="N65" t="s">
        <v>103</v>
      </c>
    </row>
    <row r="66" spans="1:14" x14ac:dyDescent="0.3">
      <c r="A66" t="s">
        <v>105</v>
      </c>
      <c r="B66" t="s">
        <v>106</v>
      </c>
      <c r="C66"/>
      <c r="D66"/>
      <c r="E66" s="4"/>
      <c r="F66" s="4"/>
      <c r="G66" s="4"/>
      <c r="H66" s="13"/>
      <c r="I66" s="13"/>
      <c r="J66" s="13"/>
      <c r="K66" s="13"/>
      <c r="M66" t="s">
        <v>106</v>
      </c>
      <c r="N66" t="s">
        <v>105</v>
      </c>
    </row>
    <row r="67" spans="1:14" x14ac:dyDescent="0.3">
      <c r="A67" t="s">
        <v>107</v>
      </c>
      <c r="B67" t="s">
        <v>108</v>
      </c>
      <c r="C67"/>
      <c r="D67"/>
      <c r="E67" s="4"/>
      <c r="F67" s="4"/>
      <c r="G67" s="4"/>
      <c r="H67" s="13"/>
      <c r="I67" s="13"/>
      <c r="J67" s="13"/>
      <c r="K67" s="13"/>
      <c r="M67" t="s">
        <v>108</v>
      </c>
      <c r="N67" t="s">
        <v>107</v>
      </c>
    </row>
    <row r="68" spans="1:14" x14ac:dyDescent="0.3">
      <c r="A68" t="s">
        <v>109</v>
      </c>
      <c r="B68" t="s">
        <v>110</v>
      </c>
      <c r="C68"/>
      <c r="D68"/>
      <c r="E68" s="4"/>
      <c r="F68" s="4"/>
      <c r="G68" s="4"/>
      <c r="H68" s="13"/>
      <c r="I68" s="13"/>
      <c r="J68" s="13"/>
      <c r="K68" s="13"/>
      <c r="M68" t="s">
        <v>110</v>
      </c>
      <c r="N68" t="s">
        <v>109</v>
      </c>
    </row>
    <row r="69" spans="1:14" x14ac:dyDescent="0.3">
      <c r="A69" t="s">
        <v>111</v>
      </c>
      <c r="B69" t="s">
        <v>112</v>
      </c>
      <c r="C69"/>
      <c r="D69"/>
      <c r="E69" s="4"/>
      <c r="F69" s="4"/>
      <c r="G69" s="4"/>
      <c r="H69" s="13"/>
      <c r="I69" s="13"/>
      <c r="J69" s="13"/>
      <c r="K69" s="13"/>
      <c r="M69" t="s">
        <v>112</v>
      </c>
      <c r="N69" t="s">
        <v>111</v>
      </c>
    </row>
    <row r="70" spans="1:14" x14ac:dyDescent="0.3">
      <c r="A70" t="s">
        <v>113</v>
      </c>
      <c r="B70" t="s">
        <v>114</v>
      </c>
      <c r="C70"/>
      <c r="D70"/>
      <c r="E70" s="4"/>
      <c r="F70" s="4"/>
      <c r="G70" s="4"/>
      <c r="H70" s="13"/>
      <c r="I70" s="13"/>
      <c r="J70" s="13"/>
      <c r="K70" s="13"/>
      <c r="M70" t="s">
        <v>114</v>
      </c>
      <c r="N70" t="s">
        <v>113</v>
      </c>
    </row>
    <row r="71" spans="1:14" x14ac:dyDescent="0.3">
      <c r="A71" t="s">
        <v>115</v>
      </c>
      <c r="B71" t="s">
        <v>116</v>
      </c>
      <c r="C71"/>
      <c r="D71"/>
      <c r="E71" s="4"/>
      <c r="F71" s="4"/>
      <c r="G71" s="4"/>
      <c r="H71" s="13"/>
      <c r="I71" s="13"/>
      <c r="J71" s="13"/>
      <c r="K71" s="13"/>
      <c r="M71" t="s">
        <v>116</v>
      </c>
      <c r="N71" t="s">
        <v>115</v>
      </c>
    </row>
    <row r="72" spans="1:14" x14ac:dyDescent="0.3">
      <c r="A72" t="s">
        <v>117</v>
      </c>
      <c r="B72" t="s">
        <v>118</v>
      </c>
      <c r="C72"/>
      <c r="D72"/>
      <c r="E72" s="4"/>
      <c r="F72" s="4"/>
      <c r="G72" s="4"/>
      <c r="H72" s="13"/>
      <c r="I72" s="13"/>
      <c r="J72" s="13"/>
      <c r="K72" s="13"/>
      <c r="M72" t="s">
        <v>118</v>
      </c>
      <c r="N72" t="s">
        <v>117</v>
      </c>
    </row>
    <row r="73" spans="1:14" x14ac:dyDescent="0.3">
      <c r="A73" t="s">
        <v>119</v>
      </c>
      <c r="B73" t="s">
        <v>120</v>
      </c>
      <c r="C73"/>
      <c r="D73"/>
      <c r="E73" s="4"/>
      <c r="F73" s="4"/>
      <c r="G73" s="4"/>
      <c r="H73" s="13"/>
      <c r="I73" s="13"/>
      <c r="J73" s="13"/>
      <c r="K73" s="13"/>
      <c r="M73" t="s">
        <v>120</v>
      </c>
      <c r="N73" t="s">
        <v>119</v>
      </c>
    </row>
    <row r="74" spans="1:14" x14ac:dyDescent="0.3">
      <c r="A74" t="s">
        <v>121</v>
      </c>
      <c r="B74" t="s">
        <v>122</v>
      </c>
      <c r="C74"/>
      <c r="D74"/>
      <c r="E74"/>
      <c r="F74"/>
      <c r="G74"/>
      <c r="H74"/>
      <c r="I74"/>
      <c r="J74"/>
      <c r="K74"/>
      <c r="M74" t="s">
        <v>122</v>
      </c>
      <c r="N74" t="s">
        <v>121</v>
      </c>
    </row>
    <row r="75" spans="1:14" x14ac:dyDescent="0.3">
      <c r="A75" t="s">
        <v>123</v>
      </c>
      <c r="B75" t="s">
        <v>124</v>
      </c>
      <c r="C75"/>
      <c r="D75"/>
      <c r="E75"/>
      <c r="F75"/>
      <c r="G75"/>
      <c r="H75"/>
      <c r="I75"/>
      <c r="J75"/>
      <c r="K75"/>
      <c r="M75" t="s">
        <v>124</v>
      </c>
      <c r="N75" t="s">
        <v>123</v>
      </c>
    </row>
    <row r="76" spans="1:14" x14ac:dyDescent="0.3">
      <c r="A76" t="s">
        <v>125</v>
      </c>
      <c r="B76" t="s">
        <v>126</v>
      </c>
      <c r="C76"/>
      <c r="D76"/>
      <c r="E76"/>
      <c r="F76"/>
      <c r="G76"/>
      <c r="H76"/>
      <c r="I76"/>
      <c r="J76"/>
      <c r="K76"/>
      <c r="M76" t="s">
        <v>126</v>
      </c>
      <c r="N76" t="s">
        <v>125</v>
      </c>
    </row>
    <row r="77" spans="1:14" x14ac:dyDescent="0.3">
      <c r="A77" t="s">
        <v>127</v>
      </c>
      <c r="B77" t="s">
        <v>128</v>
      </c>
      <c r="C77"/>
      <c r="D77"/>
      <c r="E77" s="4"/>
      <c r="F77" s="4"/>
      <c r="G77" s="4"/>
      <c r="H77" s="13"/>
      <c r="I77" s="13"/>
      <c r="J77" s="13"/>
      <c r="K77" s="13"/>
      <c r="M77" t="s">
        <v>128</v>
      </c>
      <c r="N77" t="s">
        <v>127</v>
      </c>
    </row>
    <row r="78" spans="1:14" x14ac:dyDescent="0.3">
      <c r="A78" t="s">
        <v>129</v>
      </c>
      <c r="B78" t="s">
        <v>130</v>
      </c>
      <c r="C78"/>
      <c r="D78"/>
      <c r="E78" s="4"/>
      <c r="F78" s="4"/>
      <c r="G78" s="4"/>
      <c r="H78" s="13"/>
      <c r="I78" s="13"/>
      <c r="J78" s="13"/>
      <c r="K78" s="13"/>
      <c r="M78" t="s">
        <v>130</v>
      </c>
      <c r="N78" t="s">
        <v>129</v>
      </c>
    </row>
    <row r="79" spans="1:14" x14ac:dyDescent="0.3">
      <c r="A79" t="s">
        <v>131</v>
      </c>
      <c r="B79" t="s">
        <v>132</v>
      </c>
      <c r="C79"/>
      <c r="D79"/>
      <c r="E79"/>
      <c r="F79"/>
      <c r="G79"/>
      <c r="H79"/>
      <c r="I79"/>
      <c r="J79"/>
      <c r="K79"/>
      <c r="M79" t="s">
        <v>132</v>
      </c>
      <c r="N79" t="s">
        <v>131</v>
      </c>
    </row>
    <row r="80" spans="1:14" x14ac:dyDescent="0.3">
      <c r="A80" t="s">
        <v>133</v>
      </c>
      <c r="B80" t="s">
        <v>134</v>
      </c>
      <c r="C80"/>
      <c r="D80"/>
      <c r="E80" s="4"/>
      <c r="F80" s="4"/>
      <c r="G80" s="4"/>
      <c r="H80" s="13"/>
      <c r="I80" s="13"/>
      <c r="J80" s="13"/>
      <c r="K80" s="13"/>
      <c r="M80" t="s">
        <v>134</v>
      </c>
      <c r="N80" t="s">
        <v>133</v>
      </c>
    </row>
    <row r="81" spans="1:14" x14ac:dyDescent="0.3">
      <c r="A81" t="s">
        <v>135</v>
      </c>
      <c r="B81" t="s">
        <v>136</v>
      </c>
      <c r="C81"/>
      <c r="D81"/>
      <c r="E81" s="4"/>
      <c r="F81" s="4"/>
      <c r="G81" s="4"/>
      <c r="H81" s="13"/>
      <c r="I81" s="13"/>
      <c r="J81" s="13"/>
      <c r="K81" s="13"/>
      <c r="M81" t="s">
        <v>136</v>
      </c>
      <c r="N81" t="s">
        <v>135</v>
      </c>
    </row>
    <row r="82" spans="1:14" x14ac:dyDescent="0.3">
      <c r="A82" t="s">
        <v>137</v>
      </c>
      <c r="B82" t="s">
        <v>138</v>
      </c>
      <c r="C82"/>
      <c r="D82"/>
      <c r="E82" s="4"/>
      <c r="F82" s="4"/>
      <c r="G82" s="4"/>
      <c r="H82" s="13"/>
      <c r="I82" s="13"/>
      <c r="J82" s="13"/>
      <c r="K82" s="13"/>
      <c r="M82" t="s">
        <v>138</v>
      </c>
      <c r="N82" t="s">
        <v>137</v>
      </c>
    </row>
    <row r="83" spans="1:14" x14ac:dyDescent="0.3">
      <c r="A83" t="s">
        <v>137</v>
      </c>
      <c r="B83" t="s">
        <v>139</v>
      </c>
      <c r="C83"/>
      <c r="D83"/>
      <c r="E83"/>
      <c r="F83"/>
      <c r="G83"/>
      <c r="H83"/>
      <c r="I83"/>
      <c r="J83"/>
      <c r="K83"/>
      <c r="M83" t="s">
        <v>139</v>
      </c>
      <c r="N83" t="s">
        <v>137</v>
      </c>
    </row>
    <row r="84" spans="1:14" x14ac:dyDescent="0.3">
      <c r="A84" t="s">
        <v>137</v>
      </c>
      <c r="B84" t="s">
        <v>140</v>
      </c>
      <c r="C84"/>
      <c r="D84"/>
      <c r="E84" s="4"/>
      <c r="F84" s="4"/>
      <c r="G84" s="4"/>
      <c r="H84" s="13"/>
      <c r="I84" s="13"/>
      <c r="J84" s="13"/>
      <c r="K84" s="13"/>
      <c r="M84" t="s">
        <v>140</v>
      </c>
      <c r="N84" t="s">
        <v>137</v>
      </c>
    </row>
    <row r="85" spans="1:14" x14ac:dyDescent="0.3">
      <c r="A85" t="s">
        <v>137</v>
      </c>
      <c r="B85" t="s">
        <v>141</v>
      </c>
      <c r="C85"/>
      <c r="D85"/>
      <c r="E85" s="4"/>
      <c r="F85" s="4"/>
      <c r="G85" s="4"/>
      <c r="H85" s="13"/>
      <c r="I85" s="13"/>
      <c r="J85" s="13"/>
      <c r="K85" s="13"/>
      <c r="M85" t="s">
        <v>141</v>
      </c>
      <c r="N85" t="s">
        <v>137</v>
      </c>
    </row>
    <row r="86" spans="1:14" x14ac:dyDescent="0.3">
      <c r="A86" t="s">
        <v>137</v>
      </c>
      <c r="B86" t="s">
        <v>142</v>
      </c>
      <c r="C86"/>
      <c r="D86"/>
      <c r="E86"/>
      <c r="F86"/>
      <c r="G86"/>
      <c r="H86"/>
      <c r="I86"/>
      <c r="J86"/>
      <c r="K86"/>
      <c r="M86" t="s">
        <v>142</v>
      </c>
      <c r="N86" t="s">
        <v>137</v>
      </c>
    </row>
    <row r="87" spans="1:14" x14ac:dyDescent="0.3">
      <c r="A87" t="s">
        <v>137</v>
      </c>
      <c r="B87" t="s">
        <v>143</v>
      </c>
      <c r="C87"/>
      <c r="D87"/>
      <c r="E87" s="4"/>
      <c r="F87" s="4"/>
      <c r="G87" s="4"/>
      <c r="H87" s="13"/>
      <c r="I87" s="13"/>
      <c r="J87" s="13"/>
      <c r="K87" s="13"/>
      <c r="M87" t="s">
        <v>143</v>
      </c>
      <c r="N87" t="s">
        <v>137</v>
      </c>
    </row>
    <row r="88" spans="1:14" x14ac:dyDescent="0.3">
      <c r="A88" t="s">
        <v>137</v>
      </c>
      <c r="B88" t="s">
        <v>144</v>
      </c>
      <c r="C88"/>
      <c r="D88"/>
      <c r="E88" s="4"/>
      <c r="F88" s="4"/>
      <c r="G88" s="4"/>
      <c r="H88" s="13"/>
      <c r="I88" s="13"/>
      <c r="J88" s="13"/>
      <c r="K88" s="13"/>
      <c r="M88" t="s">
        <v>144</v>
      </c>
      <c r="N88" t="s">
        <v>137</v>
      </c>
    </row>
    <row r="89" spans="1:14" x14ac:dyDescent="0.3">
      <c r="A89" t="s">
        <v>137</v>
      </c>
      <c r="B89" t="s">
        <v>145</v>
      </c>
      <c r="C89"/>
      <c r="D89"/>
      <c r="E89"/>
      <c r="F89"/>
      <c r="G89"/>
      <c r="H89"/>
      <c r="I89"/>
      <c r="J89"/>
      <c r="K89"/>
      <c r="M89" t="s">
        <v>145</v>
      </c>
      <c r="N89" t="s">
        <v>137</v>
      </c>
    </row>
    <row r="90" spans="1:14" x14ac:dyDescent="0.3">
      <c r="A90" t="s">
        <v>137</v>
      </c>
      <c r="B90" t="s">
        <v>146</v>
      </c>
      <c r="C90"/>
      <c r="D90"/>
      <c r="E90" s="4"/>
      <c r="F90" s="4"/>
      <c r="G90" s="4"/>
      <c r="H90" s="13"/>
      <c r="I90" s="13"/>
      <c r="J90" s="13"/>
      <c r="K90" s="13"/>
      <c r="M90" t="s">
        <v>146</v>
      </c>
      <c r="N90" t="s">
        <v>137</v>
      </c>
    </row>
    <row r="91" spans="1:14" x14ac:dyDescent="0.3">
      <c r="A91" t="s">
        <v>137</v>
      </c>
      <c r="B91" t="s">
        <v>147</v>
      </c>
      <c r="C91"/>
      <c r="D91"/>
      <c r="E91" s="4"/>
      <c r="F91" s="4"/>
      <c r="G91" s="4"/>
      <c r="H91" s="13"/>
      <c r="I91" s="13"/>
      <c r="J91" s="13"/>
      <c r="K91" s="13"/>
      <c r="M91" t="s">
        <v>147</v>
      </c>
      <c r="N91" t="s">
        <v>137</v>
      </c>
    </row>
    <row r="92" spans="1:14" x14ac:dyDescent="0.3">
      <c r="A92" t="s">
        <v>137</v>
      </c>
      <c r="B92" t="s">
        <v>148</v>
      </c>
      <c r="C92"/>
      <c r="D92"/>
      <c r="E92" s="4"/>
      <c r="F92" s="4"/>
      <c r="G92" s="4"/>
      <c r="H92" s="13"/>
      <c r="I92" s="13"/>
      <c r="J92" s="13"/>
      <c r="K92" s="13"/>
      <c r="M92" t="s">
        <v>148</v>
      </c>
      <c r="N92" t="s">
        <v>137</v>
      </c>
    </row>
    <row r="93" spans="1:14" x14ac:dyDescent="0.3">
      <c r="A93" t="s">
        <v>137</v>
      </c>
      <c r="B93" t="s">
        <v>149</v>
      </c>
      <c r="C93"/>
      <c r="D93"/>
      <c r="E93"/>
      <c r="F93"/>
      <c r="G93"/>
      <c r="H93"/>
      <c r="I93"/>
      <c r="J93"/>
      <c r="K93"/>
      <c r="M93" t="s">
        <v>149</v>
      </c>
      <c r="N93" t="s">
        <v>137</v>
      </c>
    </row>
    <row r="94" spans="1:14" x14ac:dyDescent="0.3">
      <c r="A94" t="s">
        <v>137</v>
      </c>
      <c r="B94" t="s">
        <v>150</v>
      </c>
      <c r="C94"/>
      <c r="D94"/>
      <c r="E94"/>
      <c r="F94"/>
      <c r="G94"/>
      <c r="H94"/>
      <c r="I94"/>
      <c r="J94"/>
      <c r="K94"/>
      <c r="M94" t="s">
        <v>150</v>
      </c>
      <c r="N94" t="s">
        <v>137</v>
      </c>
    </row>
    <row r="95" spans="1:14" x14ac:dyDescent="0.3">
      <c r="A95" t="s">
        <v>137</v>
      </c>
      <c r="B95" t="s">
        <v>151</v>
      </c>
      <c r="C95"/>
      <c r="D95"/>
      <c r="E95"/>
      <c r="F95"/>
      <c r="G95"/>
      <c r="H95"/>
      <c r="I95"/>
      <c r="J95"/>
      <c r="K95"/>
      <c r="M95" t="s">
        <v>151</v>
      </c>
      <c r="N95" t="s">
        <v>137</v>
      </c>
    </row>
    <row r="96" spans="1:14" x14ac:dyDescent="0.3">
      <c r="A96" t="s">
        <v>137</v>
      </c>
      <c r="B96" t="s">
        <v>152</v>
      </c>
      <c r="C96"/>
      <c r="D96"/>
      <c r="E96"/>
      <c r="F96"/>
      <c r="G96"/>
      <c r="H96"/>
      <c r="I96"/>
      <c r="J96"/>
      <c r="K96"/>
      <c r="M96" t="s">
        <v>152</v>
      </c>
      <c r="N96" t="s">
        <v>137</v>
      </c>
    </row>
    <row r="97" spans="1:14" x14ac:dyDescent="0.3">
      <c r="A97" t="s">
        <v>153</v>
      </c>
      <c r="B97" t="s">
        <v>154</v>
      </c>
      <c r="C97"/>
      <c r="D97"/>
      <c r="E97"/>
      <c r="F97"/>
      <c r="G97"/>
      <c r="H97"/>
      <c r="I97"/>
      <c r="J97"/>
      <c r="K97"/>
      <c r="M97" t="s">
        <v>154</v>
      </c>
      <c r="N97" t="s">
        <v>153</v>
      </c>
    </row>
    <row r="98" spans="1:14" x14ac:dyDescent="0.3">
      <c r="A98" t="s">
        <v>153</v>
      </c>
      <c r="B98" t="s">
        <v>155</v>
      </c>
      <c r="C98"/>
      <c r="D98"/>
      <c r="E98"/>
      <c r="F98"/>
      <c r="G98"/>
      <c r="H98"/>
      <c r="I98"/>
      <c r="J98"/>
      <c r="K98"/>
      <c r="M98" t="s">
        <v>155</v>
      </c>
      <c r="N98" t="s">
        <v>153</v>
      </c>
    </row>
    <row r="99" spans="1:14" x14ac:dyDescent="0.3">
      <c r="A99" t="s">
        <v>153</v>
      </c>
      <c r="B99" t="s">
        <v>156</v>
      </c>
      <c r="C99"/>
      <c r="D99"/>
      <c r="E99"/>
      <c r="F99"/>
      <c r="G99"/>
      <c r="H99"/>
      <c r="I99"/>
      <c r="J99"/>
      <c r="K99"/>
      <c r="M99" t="s">
        <v>156</v>
      </c>
      <c r="N99" t="s">
        <v>153</v>
      </c>
    </row>
    <row r="100" spans="1:14" x14ac:dyDescent="0.3">
      <c r="A100" t="s">
        <v>153</v>
      </c>
      <c r="B100" t="s">
        <v>157</v>
      </c>
      <c r="C100"/>
      <c r="D100"/>
      <c r="E100"/>
      <c r="F100"/>
      <c r="G100"/>
      <c r="H100"/>
      <c r="I100"/>
      <c r="J100"/>
      <c r="K100"/>
      <c r="M100" t="s">
        <v>157</v>
      </c>
      <c r="N100" t="s">
        <v>153</v>
      </c>
    </row>
    <row r="101" spans="1:14" x14ac:dyDescent="0.3">
      <c r="A101" t="s">
        <v>153</v>
      </c>
      <c r="B101" t="s">
        <v>158</v>
      </c>
      <c r="C101"/>
      <c r="D101"/>
      <c r="E101"/>
      <c r="F101"/>
      <c r="G101"/>
      <c r="H101"/>
      <c r="I101"/>
      <c r="J101"/>
      <c r="K101"/>
      <c r="M101" t="s">
        <v>158</v>
      </c>
      <c r="N101" t="s">
        <v>153</v>
      </c>
    </row>
    <row r="102" spans="1:14" x14ac:dyDescent="0.3">
      <c r="A102" t="s">
        <v>159</v>
      </c>
      <c r="B102" t="s">
        <v>160</v>
      </c>
      <c r="C102"/>
      <c r="D102"/>
      <c r="E102"/>
      <c r="F102"/>
      <c r="G102"/>
      <c r="H102"/>
      <c r="I102"/>
      <c r="J102"/>
      <c r="K102"/>
      <c r="M102" t="s">
        <v>160</v>
      </c>
      <c r="N102" t="s">
        <v>159</v>
      </c>
    </row>
    <row r="103" spans="1:14" x14ac:dyDescent="0.3">
      <c r="A103" t="s">
        <v>159</v>
      </c>
      <c r="B103" t="s">
        <v>161</v>
      </c>
      <c r="C103"/>
      <c r="D103"/>
      <c r="E103"/>
      <c r="F103"/>
      <c r="G103"/>
      <c r="H103"/>
      <c r="I103"/>
      <c r="J103"/>
      <c r="K103"/>
      <c r="M103" t="s">
        <v>161</v>
      </c>
      <c r="N103" t="s">
        <v>159</v>
      </c>
    </row>
    <row r="104" spans="1:14" x14ac:dyDescent="0.3">
      <c r="A104" t="s">
        <v>159</v>
      </c>
      <c r="B104" t="s">
        <v>162</v>
      </c>
      <c r="C104"/>
      <c r="D104"/>
      <c r="E104"/>
      <c r="F104"/>
      <c r="G104"/>
      <c r="H104"/>
      <c r="I104"/>
      <c r="J104"/>
      <c r="K104"/>
      <c r="M104" t="s">
        <v>162</v>
      </c>
      <c r="N104" t="s">
        <v>159</v>
      </c>
    </row>
    <row r="105" spans="1:14" x14ac:dyDescent="0.3">
      <c r="A105" t="s">
        <v>159</v>
      </c>
      <c r="B105" t="s">
        <v>163</v>
      </c>
      <c r="C105"/>
      <c r="D105"/>
      <c r="E105"/>
      <c r="F105"/>
      <c r="G105"/>
      <c r="H105"/>
      <c r="I105"/>
      <c r="J105"/>
      <c r="K105"/>
      <c r="M105" t="s">
        <v>163</v>
      </c>
      <c r="N105" t="s">
        <v>159</v>
      </c>
    </row>
    <row r="106" spans="1:14" x14ac:dyDescent="0.3">
      <c r="A106" t="s">
        <v>159</v>
      </c>
      <c r="B106" t="s">
        <v>164</v>
      </c>
      <c r="C106"/>
      <c r="D106"/>
      <c r="E106" s="4"/>
      <c r="F106" s="4"/>
      <c r="G106" s="4"/>
      <c r="H106" s="13"/>
      <c r="I106" s="13"/>
      <c r="J106" s="13"/>
      <c r="K106" s="13"/>
      <c r="M106" t="s">
        <v>164</v>
      </c>
      <c r="N106" t="s">
        <v>159</v>
      </c>
    </row>
    <row r="107" spans="1:14" x14ac:dyDescent="0.3">
      <c r="A107" t="s">
        <v>165</v>
      </c>
      <c r="B107" t="s">
        <v>166</v>
      </c>
      <c r="C107"/>
      <c r="D107"/>
      <c r="E107" s="4"/>
      <c r="F107" s="4"/>
      <c r="G107" s="4"/>
      <c r="H107" s="13"/>
      <c r="I107" s="13"/>
      <c r="J107" s="13"/>
      <c r="K107" s="13"/>
      <c r="M107" t="s">
        <v>166</v>
      </c>
      <c r="N107" t="s">
        <v>165</v>
      </c>
    </row>
    <row r="108" spans="1:14" x14ac:dyDescent="0.3">
      <c r="A108" t="s">
        <v>165</v>
      </c>
      <c r="B108" t="s">
        <v>167</v>
      </c>
      <c r="C108"/>
      <c r="D108"/>
      <c r="E108" s="4"/>
      <c r="F108" s="4"/>
      <c r="G108" s="4"/>
      <c r="H108" s="13"/>
      <c r="I108" s="13"/>
      <c r="J108" s="13"/>
      <c r="K108" s="13"/>
      <c r="M108" t="s">
        <v>167</v>
      </c>
      <c r="N108" t="s">
        <v>165</v>
      </c>
    </row>
    <row r="109" spans="1:14" x14ac:dyDescent="0.3">
      <c r="A109" t="s">
        <v>165</v>
      </c>
      <c r="B109" t="s">
        <v>168</v>
      </c>
      <c r="C109"/>
      <c r="D109"/>
      <c r="E109" s="4"/>
      <c r="F109" s="4"/>
      <c r="G109" s="4"/>
      <c r="H109" s="13"/>
      <c r="I109" s="13"/>
      <c r="J109" s="13"/>
      <c r="K109" s="13"/>
      <c r="M109" t="s">
        <v>168</v>
      </c>
      <c r="N109" t="s">
        <v>165</v>
      </c>
    </row>
    <row r="110" spans="1:14" x14ac:dyDescent="0.3">
      <c r="A110" t="s">
        <v>165</v>
      </c>
      <c r="B110" t="s">
        <v>169</v>
      </c>
      <c r="C110"/>
      <c r="D110"/>
      <c r="E110" s="4"/>
      <c r="F110" s="4"/>
      <c r="G110" s="4"/>
      <c r="H110" s="13"/>
      <c r="I110" s="13"/>
      <c r="J110" s="13"/>
      <c r="K110" s="13"/>
      <c r="M110" t="s">
        <v>169</v>
      </c>
      <c r="N110" t="s">
        <v>165</v>
      </c>
    </row>
    <row r="111" spans="1:14" x14ac:dyDescent="0.3">
      <c r="A111" t="s">
        <v>165</v>
      </c>
      <c r="B111" t="s">
        <v>170</v>
      </c>
      <c r="C111"/>
      <c r="D111"/>
      <c r="E111" s="4"/>
      <c r="F111" s="4"/>
      <c r="G111" s="4"/>
      <c r="H111" s="13"/>
      <c r="I111" s="13"/>
      <c r="J111" s="13"/>
      <c r="K111" s="13"/>
      <c r="M111" t="s">
        <v>170</v>
      </c>
      <c r="N111" t="s">
        <v>165</v>
      </c>
    </row>
    <row r="112" spans="1:14" x14ac:dyDescent="0.3">
      <c r="A112" t="s">
        <v>171</v>
      </c>
      <c r="B112" t="s">
        <v>172</v>
      </c>
      <c r="C112"/>
      <c r="D112"/>
      <c r="E112" s="4"/>
      <c r="F112" s="4"/>
      <c r="G112" s="4"/>
      <c r="H112" s="13"/>
      <c r="I112" s="13"/>
      <c r="J112" s="13"/>
      <c r="K112" s="13"/>
      <c r="M112" t="s">
        <v>172</v>
      </c>
      <c r="N112" t="s">
        <v>171</v>
      </c>
    </row>
    <row r="113" spans="1:14" x14ac:dyDescent="0.3">
      <c r="A113" t="s">
        <v>173</v>
      </c>
      <c r="B113" t="s">
        <v>174</v>
      </c>
      <c r="C113"/>
      <c r="D113"/>
      <c r="E113" s="4"/>
      <c r="F113" s="4"/>
      <c r="G113" s="4"/>
      <c r="H113" s="13"/>
      <c r="I113" s="13"/>
      <c r="J113" s="13"/>
      <c r="K113" s="13"/>
      <c r="M113" t="s">
        <v>174</v>
      </c>
      <c r="N113" t="s">
        <v>173</v>
      </c>
    </row>
    <row r="114" spans="1:14" x14ac:dyDescent="0.3">
      <c r="A114" t="s">
        <v>175</v>
      </c>
      <c r="B114" t="s">
        <v>176</v>
      </c>
      <c r="C114"/>
      <c r="D114"/>
      <c r="E114" s="4"/>
      <c r="F114" s="4"/>
      <c r="G114" s="4"/>
      <c r="H114" s="13"/>
      <c r="I114" s="13"/>
      <c r="J114" s="13"/>
      <c r="K114" s="13"/>
      <c r="M114" t="s">
        <v>176</v>
      </c>
      <c r="N114" t="s">
        <v>175</v>
      </c>
    </row>
    <row r="115" spans="1:14" x14ac:dyDescent="0.3">
      <c r="A115" t="s">
        <v>177</v>
      </c>
      <c r="B115" t="s">
        <v>178</v>
      </c>
      <c r="C115"/>
      <c r="D115"/>
      <c r="E115" s="4"/>
      <c r="F115" s="4"/>
      <c r="G115" s="4"/>
      <c r="H115" s="13"/>
      <c r="I115" s="13"/>
      <c r="J115" s="13"/>
      <c r="K115" s="13"/>
      <c r="M115" t="s">
        <v>178</v>
      </c>
      <c r="N115" t="s">
        <v>177</v>
      </c>
    </row>
    <row r="116" spans="1:14" x14ac:dyDescent="0.3">
      <c r="A116" t="s">
        <v>179</v>
      </c>
      <c r="B116" t="s">
        <v>180</v>
      </c>
      <c r="C116"/>
      <c r="D116"/>
      <c r="E116" s="4"/>
      <c r="F116" s="4"/>
      <c r="G116" s="4"/>
      <c r="H116" s="13"/>
      <c r="I116" s="13"/>
      <c r="J116" s="13"/>
      <c r="K116" s="13"/>
      <c r="M116" t="s">
        <v>180</v>
      </c>
      <c r="N116" t="s">
        <v>179</v>
      </c>
    </row>
    <row r="117" spans="1:14" x14ac:dyDescent="0.3">
      <c r="A117" t="s">
        <v>181</v>
      </c>
      <c r="B117" t="s">
        <v>182</v>
      </c>
      <c r="C117"/>
      <c r="D117"/>
      <c r="E117" s="4"/>
      <c r="F117" s="4"/>
      <c r="G117" s="4"/>
      <c r="H117" s="13"/>
      <c r="I117" s="13"/>
      <c r="J117" s="13"/>
      <c r="K117" s="13"/>
      <c r="M117" t="s">
        <v>182</v>
      </c>
      <c r="N117" t="s">
        <v>181</v>
      </c>
    </row>
    <row r="118" spans="1:14" x14ac:dyDescent="0.3">
      <c r="A118" t="s">
        <v>183</v>
      </c>
      <c r="B118" t="s">
        <v>184</v>
      </c>
      <c r="C118"/>
      <c r="D118"/>
      <c r="E118" s="4"/>
      <c r="F118" s="4"/>
      <c r="G118" s="4"/>
      <c r="H118" s="13"/>
      <c r="I118" s="13"/>
      <c r="J118" s="13"/>
      <c r="K118" s="13"/>
      <c r="M118" t="s">
        <v>184</v>
      </c>
      <c r="N118" t="s">
        <v>183</v>
      </c>
    </row>
    <row r="119" spans="1:14" x14ac:dyDescent="0.3">
      <c r="A119" t="s">
        <v>185</v>
      </c>
      <c r="B119" t="s">
        <v>186</v>
      </c>
      <c r="C119"/>
      <c r="D119"/>
      <c r="E119" s="4"/>
      <c r="F119" s="4"/>
      <c r="G119" s="4"/>
      <c r="H119" s="13"/>
      <c r="I119" s="13"/>
      <c r="J119" s="13"/>
      <c r="K119" s="13"/>
      <c r="M119" t="s">
        <v>186</v>
      </c>
      <c r="N119" t="s">
        <v>185</v>
      </c>
    </row>
    <row r="120" spans="1:14" x14ac:dyDescent="0.3">
      <c r="A120" t="s">
        <v>187</v>
      </c>
      <c r="B120" t="s">
        <v>188</v>
      </c>
      <c r="C120"/>
      <c r="D120"/>
      <c r="E120" s="4"/>
      <c r="F120" s="4"/>
      <c r="G120" s="4"/>
      <c r="H120" s="13"/>
      <c r="I120" s="13"/>
      <c r="J120" s="13"/>
      <c r="K120" s="13"/>
      <c r="M120" t="s">
        <v>188</v>
      </c>
      <c r="N120" t="s">
        <v>187</v>
      </c>
    </row>
    <row r="121" spans="1:14" x14ac:dyDescent="0.3">
      <c r="A121" t="s">
        <v>189</v>
      </c>
      <c r="B121" t="s">
        <v>190</v>
      </c>
      <c r="C121"/>
      <c r="D121"/>
      <c r="E121" s="4"/>
      <c r="F121" s="4"/>
      <c r="G121" s="4"/>
      <c r="H121" s="13"/>
      <c r="I121" s="13"/>
      <c r="J121" s="13"/>
      <c r="K121" s="13"/>
      <c r="M121" t="s">
        <v>190</v>
      </c>
      <c r="N121" t="s">
        <v>189</v>
      </c>
    </row>
    <row r="122" spans="1:14" x14ac:dyDescent="0.3">
      <c r="A122" t="s">
        <v>191</v>
      </c>
      <c r="B122" t="s">
        <v>192</v>
      </c>
      <c r="C122"/>
      <c r="D122"/>
      <c r="E122" s="4"/>
      <c r="F122" s="4"/>
      <c r="G122" s="4"/>
      <c r="H122" s="13"/>
      <c r="I122" s="13"/>
      <c r="J122" s="13"/>
      <c r="K122" s="13"/>
      <c r="M122" t="s">
        <v>192</v>
      </c>
      <c r="N122" t="s">
        <v>191</v>
      </c>
    </row>
    <row r="123" spans="1:14" x14ac:dyDescent="0.3">
      <c r="A123" t="s">
        <v>193</v>
      </c>
      <c r="B123" t="s">
        <v>194</v>
      </c>
      <c r="C123"/>
      <c r="D123"/>
      <c r="E123" s="4"/>
      <c r="F123" s="4"/>
      <c r="G123" s="4"/>
      <c r="H123" s="13">
        <v>9.1531492088893662E-2</v>
      </c>
      <c r="I123" s="13"/>
      <c r="J123" s="13"/>
      <c r="K123" s="13"/>
      <c r="M123" t="s">
        <v>194</v>
      </c>
      <c r="N123" t="s">
        <v>193</v>
      </c>
    </row>
    <row r="124" spans="1:14" x14ac:dyDescent="0.3">
      <c r="A124" t="s">
        <v>195</v>
      </c>
      <c r="B124" t="s">
        <v>196</v>
      </c>
      <c r="C124"/>
      <c r="D124"/>
      <c r="E124" s="4"/>
      <c r="F124" s="4"/>
      <c r="G124" s="4"/>
      <c r="H124" s="13">
        <v>0.10000000000000013</v>
      </c>
      <c r="I124" s="13"/>
      <c r="J124" s="13"/>
      <c r="K124" s="13"/>
      <c r="M124" t="s">
        <v>196</v>
      </c>
      <c r="N124" t="s">
        <v>195</v>
      </c>
    </row>
    <row r="125" spans="1:14" x14ac:dyDescent="0.3">
      <c r="A125" t="s">
        <v>197</v>
      </c>
      <c r="B125" t="s">
        <v>198</v>
      </c>
      <c r="C125"/>
      <c r="D125"/>
      <c r="E125" s="4"/>
      <c r="F125" s="4"/>
      <c r="G125" s="4"/>
      <c r="H125" s="13">
        <v>0.1</v>
      </c>
      <c r="I125" s="13"/>
      <c r="J125" s="13"/>
      <c r="K125" s="13"/>
      <c r="M125" t="s">
        <v>198</v>
      </c>
      <c r="N125" t="s">
        <v>197</v>
      </c>
    </row>
    <row r="126" spans="1:14" x14ac:dyDescent="0.3">
      <c r="A126" t="s">
        <v>199</v>
      </c>
      <c r="B126" t="s">
        <v>200</v>
      </c>
      <c r="C126"/>
      <c r="D126"/>
      <c r="E126" s="4"/>
      <c r="F126" s="4"/>
      <c r="G126" s="4"/>
      <c r="H126" s="13"/>
      <c r="I126" s="13"/>
      <c r="J126" s="13"/>
      <c r="K126" s="13"/>
      <c r="M126" t="s">
        <v>200</v>
      </c>
      <c r="N126" t="s">
        <v>199</v>
      </c>
    </row>
    <row r="127" spans="1:14" x14ac:dyDescent="0.3">
      <c r="A127" t="s">
        <v>201</v>
      </c>
      <c r="B127" t="s">
        <v>202</v>
      </c>
      <c r="C127"/>
      <c r="D127"/>
      <c r="E127" s="4"/>
      <c r="F127" s="4"/>
      <c r="G127" s="4"/>
      <c r="H127" s="13"/>
      <c r="I127" s="13"/>
      <c r="J127" s="13"/>
      <c r="K127" s="13"/>
      <c r="M127" t="s">
        <v>202</v>
      </c>
      <c r="N127" t="s">
        <v>201</v>
      </c>
    </row>
    <row r="128" spans="1:14" x14ac:dyDescent="0.3">
      <c r="A128" t="s">
        <v>203</v>
      </c>
      <c r="B128" t="s">
        <v>204</v>
      </c>
      <c r="C128"/>
      <c r="D128"/>
      <c r="E128" s="4"/>
      <c r="F128" s="4"/>
      <c r="G128" s="4"/>
      <c r="H128" s="13">
        <v>0.10000000000000016</v>
      </c>
      <c r="I128" s="13"/>
      <c r="J128" s="13"/>
      <c r="K128" s="13"/>
      <c r="M128" t="s">
        <v>204</v>
      </c>
      <c r="N128" t="s">
        <v>203</v>
      </c>
    </row>
    <row r="129" spans="1:14" x14ac:dyDescent="0.3">
      <c r="A129" t="s">
        <v>205</v>
      </c>
      <c r="B129" t="s">
        <v>206</v>
      </c>
      <c r="C129"/>
      <c r="D129"/>
      <c r="E129" s="4"/>
      <c r="F129" s="4"/>
      <c r="G129" s="4"/>
      <c r="H129" s="13"/>
      <c r="I129" s="13"/>
      <c r="J129" s="13"/>
      <c r="K129" s="13"/>
      <c r="M129" t="s">
        <v>206</v>
      </c>
      <c r="N129" t="s">
        <v>205</v>
      </c>
    </row>
    <row r="130" spans="1:14" x14ac:dyDescent="0.3">
      <c r="A130" t="s">
        <v>207</v>
      </c>
      <c r="B130" t="s">
        <v>208</v>
      </c>
      <c r="C130"/>
      <c r="D130"/>
      <c r="E130" s="4"/>
      <c r="F130" s="4"/>
      <c r="G130" s="4"/>
      <c r="H130" s="13"/>
      <c r="I130" s="13"/>
      <c r="J130" s="13"/>
      <c r="K130" s="13"/>
      <c r="M130" t="s">
        <v>208</v>
      </c>
      <c r="N130" t="s">
        <v>207</v>
      </c>
    </row>
    <row r="131" spans="1:14" x14ac:dyDescent="0.3">
      <c r="A131" t="s">
        <v>209</v>
      </c>
      <c r="B131" t="s">
        <v>210</v>
      </c>
      <c r="C131"/>
      <c r="D131"/>
      <c r="E131" s="4"/>
      <c r="F131" s="4"/>
      <c r="G131" s="4"/>
      <c r="H131" s="13"/>
      <c r="I131" s="13"/>
      <c r="J131" s="13"/>
      <c r="K131" s="13"/>
      <c r="M131" t="s">
        <v>210</v>
      </c>
      <c r="N131" t="s">
        <v>209</v>
      </c>
    </row>
    <row r="132" spans="1:14" x14ac:dyDescent="0.3">
      <c r="A132" t="s">
        <v>211</v>
      </c>
      <c r="B132" t="s">
        <v>212</v>
      </c>
      <c r="C132"/>
      <c r="D132"/>
      <c r="E132" s="4"/>
      <c r="F132" s="4"/>
      <c r="G132" s="4"/>
      <c r="H132" s="13"/>
      <c r="I132" s="13"/>
      <c r="J132" s="13"/>
      <c r="K132" s="13"/>
      <c r="M132" t="s">
        <v>212</v>
      </c>
      <c r="N132" t="s">
        <v>211</v>
      </c>
    </row>
    <row r="133" spans="1:14" x14ac:dyDescent="0.3">
      <c r="A133" t="s">
        <v>213</v>
      </c>
      <c r="B133" t="s">
        <v>214</v>
      </c>
      <c r="C133"/>
      <c r="D133"/>
      <c r="E133" s="4"/>
      <c r="F133" s="4"/>
      <c r="G133" s="4"/>
      <c r="H133" s="13"/>
      <c r="I133" s="13"/>
      <c r="J133" s="13"/>
      <c r="K133" s="13"/>
      <c r="M133" t="s">
        <v>214</v>
      </c>
      <c r="N133" t="s">
        <v>213</v>
      </c>
    </row>
    <row r="134" spans="1:14" x14ac:dyDescent="0.3">
      <c r="A134" t="s">
        <v>215</v>
      </c>
      <c r="B134" t="s">
        <v>216</v>
      </c>
      <c r="C134"/>
      <c r="D134"/>
      <c r="E134" s="4"/>
      <c r="F134" s="4"/>
      <c r="G134" s="4"/>
      <c r="H134" s="13">
        <v>0.10000000000000016</v>
      </c>
      <c r="I134" s="13"/>
      <c r="J134" s="13"/>
      <c r="K134" s="13"/>
      <c r="M134" t="s">
        <v>216</v>
      </c>
      <c r="N134" t="s">
        <v>215</v>
      </c>
    </row>
    <row r="135" spans="1:14" x14ac:dyDescent="0.3">
      <c r="A135" t="s">
        <v>217</v>
      </c>
      <c r="B135" t="s">
        <v>218</v>
      </c>
      <c r="C135"/>
      <c r="D135"/>
      <c r="E135" s="4"/>
      <c r="F135" s="4"/>
      <c r="G135" s="4"/>
      <c r="H135" s="13"/>
      <c r="I135" s="13"/>
      <c r="J135" s="13"/>
      <c r="K135" s="13"/>
      <c r="M135" t="s">
        <v>218</v>
      </c>
      <c r="N135" t="s">
        <v>217</v>
      </c>
    </row>
    <row r="136" spans="1:14" x14ac:dyDescent="0.3">
      <c r="A136" t="s">
        <v>219</v>
      </c>
      <c r="B136" t="s">
        <v>220</v>
      </c>
      <c r="C136"/>
      <c r="D136"/>
      <c r="E136" s="4"/>
      <c r="F136" s="4"/>
      <c r="G136" s="4"/>
      <c r="H136" s="13"/>
      <c r="I136" s="13"/>
      <c r="J136" s="13"/>
      <c r="K136" s="13"/>
      <c r="M136" t="s">
        <v>220</v>
      </c>
      <c r="N136" t="s">
        <v>219</v>
      </c>
    </row>
    <row r="137" spans="1:14" x14ac:dyDescent="0.3">
      <c r="A137" t="s">
        <v>221</v>
      </c>
      <c r="B137" t="s">
        <v>222</v>
      </c>
      <c r="C137"/>
      <c r="D137"/>
      <c r="E137" s="4"/>
      <c r="F137" s="4"/>
      <c r="G137" s="4"/>
      <c r="H137" s="13">
        <v>0.1</v>
      </c>
      <c r="I137" s="13"/>
      <c r="J137" s="13"/>
      <c r="K137" s="13"/>
      <c r="M137" t="s">
        <v>222</v>
      </c>
      <c r="N137" t="s">
        <v>221</v>
      </c>
    </row>
    <row r="138" spans="1:14" x14ac:dyDescent="0.3">
      <c r="A138" t="s">
        <v>223</v>
      </c>
      <c r="B138" t="s">
        <v>224</v>
      </c>
      <c r="C138"/>
      <c r="D138"/>
      <c r="E138" s="4"/>
      <c r="F138" s="4"/>
      <c r="G138" s="4"/>
      <c r="H138" s="13"/>
      <c r="I138" s="13"/>
      <c r="J138" s="13"/>
      <c r="K138" s="13"/>
      <c r="M138" t="s">
        <v>224</v>
      </c>
      <c r="N138" t="s">
        <v>223</v>
      </c>
    </row>
    <row r="139" spans="1:14" x14ac:dyDescent="0.3">
      <c r="A139" t="s">
        <v>225</v>
      </c>
      <c r="B139" t="s">
        <v>226</v>
      </c>
      <c r="C139"/>
      <c r="D139"/>
      <c r="E139" s="4"/>
      <c r="F139" s="4"/>
      <c r="G139" s="4"/>
      <c r="H139" s="13"/>
      <c r="I139" s="13"/>
      <c r="J139" s="13"/>
      <c r="K139" s="13"/>
      <c r="M139" t="s">
        <v>226</v>
      </c>
      <c r="N139" t="s">
        <v>225</v>
      </c>
    </row>
    <row r="140" spans="1:14" x14ac:dyDescent="0.3">
      <c r="A140" t="s">
        <v>227</v>
      </c>
      <c r="B140" t="s">
        <v>228</v>
      </c>
      <c r="C140"/>
      <c r="D140"/>
      <c r="E140" s="4"/>
      <c r="F140" s="4"/>
      <c r="G140" s="4"/>
      <c r="H140" s="13">
        <v>0.10000000000000006</v>
      </c>
      <c r="I140" s="13"/>
      <c r="J140" s="13"/>
      <c r="K140" s="13"/>
      <c r="M140" t="s">
        <v>228</v>
      </c>
      <c r="N140" t="s">
        <v>227</v>
      </c>
    </row>
    <row r="141" spans="1:14" x14ac:dyDescent="0.3">
      <c r="A141" t="s">
        <v>229</v>
      </c>
      <c r="B141" t="s">
        <v>230</v>
      </c>
      <c r="C141"/>
      <c r="D141"/>
      <c r="E141" s="4"/>
      <c r="F141" s="4"/>
      <c r="G141" s="4"/>
      <c r="H141" s="13"/>
      <c r="I141" s="13"/>
      <c r="J141" s="13"/>
      <c r="K141" s="13"/>
      <c r="M141" t="s">
        <v>230</v>
      </c>
      <c r="N141" t="s">
        <v>229</v>
      </c>
    </row>
    <row r="142" spans="1:14" x14ac:dyDescent="0.3">
      <c r="A142" t="s">
        <v>231</v>
      </c>
      <c r="B142" t="s">
        <v>232</v>
      </c>
      <c r="C142"/>
      <c r="D142"/>
      <c r="E142" s="4"/>
      <c r="F142" s="4"/>
      <c r="G142" s="4"/>
      <c r="H142" s="13"/>
      <c r="I142" s="13"/>
      <c r="J142" s="13"/>
      <c r="K142" s="13"/>
      <c r="M142" t="s">
        <v>232</v>
      </c>
      <c r="N142" t="s">
        <v>231</v>
      </c>
    </row>
    <row r="143" spans="1:14" x14ac:dyDescent="0.3">
      <c r="A143" t="s">
        <v>233</v>
      </c>
      <c r="B143" t="s">
        <v>234</v>
      </c>
      <c r="C143"/>
      <c r="D143"/>
      <c r="E143" s="4"/>
      <c r="F143" s="4"/>
      <c r="G143" s="4"/>
      <c r="H143" s="13"/>
      <c r="I143" s="13"/>
      <c r="J143" s="13"/>
      <c r="K143" s="13"/>
      <c r="M143" t="s">
        <v>234</v>
      </c>
      <c r="N143" t="s">
        <v>233</v>
      </c>
    </row>
    <row r="144" spans="1:14" x14ac:dyDescent="0.3">
      <c r="A144" t="s">
        <v>235</v>
      </c>
      <c r="B144" t="s">
        <v>236</v>
      </c>
      <c r="C144"/>
      <c r="D144"/>
      <c r="E144" s="4"/>
      <c r="F144" s="4"/>
      <c r="G144" s="4"/>
      <c r="H144" s="13">
        <v>0.1</v>
      </c>
      <c r="I144" s="13"/>
      <c r="J144" s="13"/>
      <c r="K144" s="13"/>
      <c r="M144" t="s">
        <v>236</v>
      </c>
      <c r="N144" t="s">
        <v>235</v>
      </c>
    </row>
    <row r="145" spans="1:14" x14ac:dyDescent="0.3">
      <c r="A145" t="s">
        <v>237</v>
      </c>
      <c r="B145" t="s">
        <v>238</v>
      </c>
      <c r="C145"/>
      <c r="D145"/>
      <c r="E145" s="4"/>
      <c r="F145" s="4"/>
      <c r="G145" s="4"/>
      <c r="H145" s="13"/>
      <c r="I145" s="13"/>
      <c r="J145" s="13"/>
      <c r="K145" s="13"/>
      <c r="M145" t="s">
        <v>238</v>
      </c>
      <c r="N145" t="s">
        <v>237</v>
      </c>
    </row>
    <row r="146" spans="1:14" x14ac:dyDescent="0.3">
      <c r="A146" t="s">
        <v>239</v>
      </c>
      <c r="B146" t="s">
        <v>240</v>
      </c>
      <c r="C146"/>
      <c r="D146"/>
      <c r="E146" s="4"/>
      <c r="F146" s="4"/>
      <c r="G146" s="4"/>
      <c r="H146" s="13">
        <v>5.4168734096972926E-2</v>
      </c>
      <c r="I146" s="13"/>
      <c r="J146" s="13"/>
      <c r="K146" s="13"/>
      <c r="M146" t="s">
        <v>240</v>
      </c>
      <c r="N146" t="s">
        <v>239</v>
      </c>
    </row>
    <row r="147" spans="1:14" x14ac:dyDescent="0.3">
      <c r="A147" t="s">
        <v>241</v>
      </c>
      <c r="B147" t="s">
        <v>242</v>
      </c>
      <c r="C147"/>
      <c r="D147"/>
      <c r="E147" s="4"/>
      <c r="F147" s="4"/>
      <c r="G147" s="4"/>
      <c r="H147" s="13"/>
      <c r="I147" s="13"/>
      <c r="J147" s="13"/>
      <c r="K147" s="13"/>
      <c r="M147" t="s">
        <v>242</v>
      </c>
      <c r="N147" t="s">
        <v>241</v>
      </c>
    </row>
    <row r="148" spans="1:14" x14ac:dyDescent="0.3">
      <c r="A148" t="s">
        <v>243</v>
      </c>
      <c r="B148" t="s">
        <v>244</v>
      </c>
      <c r="C148"/>
      <c r="D148"/>
      <c r="E148" s="4"/>
      <c r="F148" s="4"/>
      <c r="G148" s="4"/>
      <c r="H148" s="13"/>
      <c r="I148" s="13"/>
      <c r="J148" s="13"/>
      <c r="K148" s="13"/>
      <c r="M148" t="s">
        <v>244</v>
      </c>
      <c r="N148" t="s">
        <v>243</v>
      </c>
    </row>
    <row r="149" spans="1:14" x14ac:dyDescent="0.3">
      <c r="A149" t="s">
        <v>245</v>
      </c>
      <c r="B149" t="s">
        <v>246</v>
      </c>
      <c r="C149"/>
      <c r="D149"/>
      <c r="E149" s="4"/>
      <c r="F149" s="4"/>
      <c r="G149" s="4"/>
      <c r="H149" s="13"/>
      <c r="I149" s="13"/>
      <c r="J149" s="13"/>
      <c r="K149" s="13"/>
      <c r="M149" t="s">
        <v>246</v>
      </c>
      <c r="N149" t="s">
        <v>245</v>
      </c>
    </row>
    <row r="150" spans="1:14" x14ac:dyDescent="0.3">
      <c r="A150" t="s">
        <v>247</v>
      </c>
      <c r="B150" t="s">
        <v>248</v>
      </c>
      <c r="C150"/>
      <c r="D150"/>
      <c r="E150" s="4"/>
      <c r="F150" s="4"/>
      <c r="G150" s="4"/>
      <c r="H150" s="13"/>
      <c r="I150" s="13"/>
      <c r="J150" s="13"/>
      <c r="K150" s="13"/>
      <c r="M150" t="s">
        <v>248</v>
      </c>
      <c r="N150" t="s">
        <v>247</v>
      </c>
    </row>
    <row r="151" spans="1:14" x14ac:dyDescent="0.3">
      <c r="A151" t="s">
        <v>249</v>
      </c>
      <c r="B151" t="s">
        <v>250</v>
      </c>
      <c r="C151"/>
      <c r="D151"/>
      <c r="E151" s="4"/>
      <c r="F151" s="4"/>
      <c r="G151" s="4"/>
      <c r="H151" s="13"/>
      <c r="I151" s="13"/>
      <c r="J151" s="13"/>
      <c r="K151" s="13"/>
      <c r="M151" t="s">
        <v>250</v>
      </c>
      <c r="N151" t="s">
        <v>249</v>
      </c>
    </row>
    <row r="152" spans="1:14" x14ac:dyDescent="0.3">
      <c r="A152" t="s">
        <v>251</v>
      </c>
      <c r="B152" t="s">
        <v>252</v>
      </c>
      <c r="C152"/>
      <c r="D152"/>
      <c r="E152" s="4"/>
      <c r="F152" s="4"/>
      <c r="G152" s="4"/>
      <c r="H152" s="13"/>
      <c r="I152" s="13"/>
      <c r="J152" s="13"/>
      <c r="K152" s="13"/>
      <c r="M152" t="s">
        <v>252</v>
      </c>
      <c r="N152" t="s">
        <v>251</v>
      </c>
    </row>
    <row r="153" spans="1:14" x14ac:dyDescent="0.3">
      <c r="A153" t="s">
        <v>253</v>
      </c>
      <c r="B153" t="s">
        <v>254</v>
      </c>
      <c r="C153"/>
      <c r="D153"/>
      <c r="E153" s="4"/>
      <c r="F153" s="4"/>
      <c r="G153" s="4"/>
      <c r="H153" s="13">
        <v>4.399999999999997E-2</v>
      </c>
      <c r="I153" s="13"/>
      <c r="J153" s="13"/>
      <c r="K153" s="13"/>
      <c r="M153" t="s">
        <v>254</v>
      </c>
      <c r="N153" t="s">
        <v>253</v>
      </c>
    </row>
    <row r="154" spans="1:14" x14ac:dyDescent="0.3">
      <c r="A154" t="s">
        <v>255</v>
      </c>
      <c r="B154" t="s">
        <v>256</v>
      </c>
      <c r="C154"/>
      <c r="D154"/>
      <c r="E154" s="4"/>
      <c r="F154" s="4"/>
      <c r="G154" s="4"/>
      <c r="H154" s="13"/>
      <c r="I154" s="13"/>
      <c r="J154" s="13"/>
      <c r="K154" s="13"/>
      <c r="M154" t="s">
        <v>256</v>
      </c>
      <c r="N154" t="s">
        <v>255</v>
      </c>
    </row>
    <row r="155" spans="1:14" x14ac:dyDescent="0.3">
      <c r="A155" t="s">
        <v>257</v>
      </c>
      <c r="B155" t="s">
        <v>258</v>
      </c>
      <c r="C155"/>
      <c r="D155"/>
      <c r="E155" s="4"/>
      <c r="F155" s="4"/>
      <c r="G155" s="4"/>
      <c r="H155" s="13">
        <v>0.1145612975276802</v>
      </c>
      <c r="I155" s="13"/>
      <c r="J155" s="13"/>
      <c r="K155" s="13"/>
      <c r="M155" t="s">
        <v>258</v>
      </c>
      <c r="N155" t="s">
        <v>257</v>
      </c>
    </row>
    <row r="156" spans="1:14" x14ac:dyDescent="0.3">
      <c r="A156" t="s">
        <v>259</v>
      </c>
      <c r="B156" t="s">
        <v>260</v>
      </c>
      <c r="C156"/>
      <c r="D156"/>
      <c r="E156" s="4"/>
      <c r="F156" s="4"/>
      <c r="G156" s="4"/>
      <c r="H156" s="13">
        <v>0.05</v>
      </c>
      <c r="I156" s="13"/>
      <c r="J156" s="13"/>
      <c r="K156" s="13"/>
      <c r="M156" t="s">
        <v>260</v>
      </c>
      <c r="N156" t="s">
        <v>259</v>
      </c>
    </row>
    <row r="157" spans="1:14" x14ac:dyDescent="0.3">
      <c r="A157" t="s">
        <v>261</v>
      </c>
      <c r="B157" t="s">
        <v>262</v>
      </c>
      <c r="C157"/>
      <c r="D157"/>
      <c r="E157" s="4"/>
      <c r="F157" s="4"/>
      <c r="G157" s="4"/>
      <c r="H157" s="13"/>
      <c r="I157" s="13"/>
      <c r="J157" s="13"/>
      <c r="K157" s="13"/>
      <c r="M157" t="s">
        <v>262</v>
      </c>
      <c r="N157" t="s">
        <v>261</v>
      </c>
    </row>
    <row r="158" spans="1:14" x14ac:dyDescent="0.3">
      <c r="A158" t="s">
        <v>263</v>
      </c>
      <c r="B158" t="s">
        <v>264</v>
      </c>
      <c r="C158"/>
      <c r="D158"/>
      <c r="E158" s="4"/>
      <c r="F158" s="4"/>
      <c r="G158" s="4"/>
      <c r="H158" s="13"/>
      <c r="I158" s="13"/>
      <c r="J158" s="13"/>
      <c r="K158" s="13"/>
      <c r="M158" t="s">
        <v>264</v>
      </c>
      <c r="N158" t="s">
        <v>263</v>
      </c>
    </row>
    <row r="159" spans="1:14" x14ac:dyDescent="0.3">
      <c r="A159" t="s">
        <v>265</v>
      </c>
      <c r="B159" t="s">
        <v>266</v>
      </c>
      <c r="C159"/>
      <c r="D159"/>
      <c r="E159" s="4"/>
      <c r="F159" s="4"/>
      <c r="G159" s="4"/>
      <c r="H159" s="13"/>
      <c r="I159" s="13"/>
      <c r="J159" s="13"/>
      <c r="K159" s="13"/>
      <c r="M159" t="s">
        <v>266</v>
      </c>
      <c r="N159" t="s">
        <v>265</v>
      </c>
    </row>
    <row r="160" spans="1:14" x14ac:dyDescent="0.3">
      <c r="A160" t="s">
        <v>267</v>
      </c>
      <c r="B160" t="s">
        <v>268</v>
      </c>
      <c r="C160"/>
      <c r="D160"/>
      <c r="E160" s="4"/>
      <c r="F160" s="4"/>
      <c r="G160" s="4"/>
      <c r="H160" s="13"/>
      <c r="I160" s="13"/>
      <c r="J160" s="13"/>
      <c r="K160" s="13"/>
      <c r="M160" t="s">
        <v>268</v>
      </c>
      <c r="N160" t="s">
        <v>267</v>
      </c>
    </row>
    <row r="161" spans="1:14" x14ac:dyDescent="0.3">
      <c r="A161" t="s">
        <v>269</v>
      </c>
      <c r="B161" t="s">
        <v>270</v>
      </c>
      <c r="C161"/>
      <c r="D161"/>
      <c r="E161" s="4"/>
      <c r="F161" s="4"/>
      <c r="G161" s="4"/>
      <c r="H161" s="13"/>
      <c r="I161" s="13"/>
      <c r="J161" s="13"/>
      <c r="K161" s="13"/>
      <c r="M161" t="s">
        <v>270</v>
      </c>
      <c r="N161" t="s">
        <v>269</v>
      </c>
    </row>
    <row r="162" spans="1:14" x14ac:dyDescent="0.3">
      <c r="A162" t="s">
        <v>271</v>
      </c>
      <c r="B162" t="s">
        <v>272</v>
      </c>
      <c r="C162"/>
      <c r="D162"/>
      <c r="E162" s="4"/>
      <c r="F162" s="4"/>
      <c r="G162" s="4"/>
      <c r="H162" s="13"/>
      <c r="I162" s="13"/>
      <c r="J162" s="13"/>
      <c r="K162" s="13"/>
      <c r="M162" t="s">
        <v>272</v>
      </c>
      <c r="N162" t="s">
        <v>271</v>
      </c>
    </row>
    <row r="163" spans="1:14" x14ac:dyDescent="0.3">
      <c r="A163" t="s">
        <v>273</v>
      </c>
      <c r="B163" t="s">
        <v>274</v>
      </c>
      <c r="C163"/>
      <c r="D163"/>
      <c r="E163" s="4"/>
      <c r="F163" s="4"/>
      <c r="G163" s="4"/>
      <c r="H163" s="13"/>
      <c r="I163" s="13"/>
      <c r="J163" s="13"/>
      <c r="K163" s="13"/>
      <c r="M163" t="s">
        <v>274</v>
      </c>
      <c r="N163" t="s">
        <v>273</v>
      </c>
    </row>
    <row r="164" spans="1:14" x14ac:dyDescent="0.3">
      <c r="A164" t="s">
        <v>275</v>
      </c>
      <c r="B164" t="s">
        <v>276</v>
      </c>
      <c r="C164"/>
      <c r="D164"/>
      <c r="E164" s="4"/>
      <c r="F164" s="4"/>
      <c r="G164" s="4"/>
      <c r="H164" s="13">
        <v>0.1</v>
      </c>
      <c r="I164" s="13"/>
      <c r="J164" s="13"/>
      <c r="K164" s="13"/>
      <c r="M164" t="s">
        <v>276</v>
      </c>
      <c r="N164" t="s">
        <v>275</v>
      </c>
    </row>
    <row r="165" spans="1:14" x14ac:dyDescent="0.3">
      <c r="A165" t="s">
        <v>277</v>
      </c>
      <c r="B165" t="s">
        <v>278</v>
      </c>
      <c r="C165"/>
      <c r="D165"/>
      <c r="E165" s="4"/>
      <c r="F165" s="4"/>
      <c r="G165" s="4"/>
      <c r="H165" s="13"/>
      <c r="I165" s="13"/>
      <c r="J165" s="13"/>
      <c r="K165" s="13"/>
      <c r="M165" t="s">
        <v>278</v>
      </c>
      <c r="N165" t="s">
        <v>277</v>
      </c>
    </row>
    <row r="166" spans="1:14" x14ac:dyDescent="0.3">
      <c r="A166" t="s">
        <v>279</v>
      </c>
      <c r="B166" t="s">
        <v>280</v>
      </c>
      <c r="C166"/>
      <c r="D166"/>
      <c r="E166" s="4"/>
      <c r="F166" s="4"/>
      <c r="G166" s="4"/>
      <c r="H166" s="13"/>
      <c r="I166" s="13"/>
      <c r="J166" s="13"/>
      <c r="K166" s="13"/>
      <c r="M166" t="s">
        <v>280</v>
      </c>
      <c r="N166" t="s">
        <v>279</v>
      </c>
    </row>
    <row r="167" spans="1:14" x14ac:dyDescent="0.3">
      <c r="A167" t="s">
        <v>281</v>
      </c>
      <c r="B167" t="s">
        <v>282</v>
      </c>
      <c r="C167"/>
      <c r="D167"/>
      <c r="E167" s="4"/>
      <c r="F167" s="4"/>
      <c r="G167" s="4"/>
      <c r="H167" s="13"/>
      <c r="I167" s="13"/>
      <c r="J167" s="13"/>
      <c r="K167" s="13"/>
      <c r="M167" t="s">
        <v>282</v>
      </c>
      <c r="N167" t="s">
        <v>281</v>
      </c>
    </row>
    <row r="168" spans="1:14" x14ac:dyDescent="0.3">
      <c r="A168" t="s">
        <v>283</v>
      </c>
      <c r="B168" t="s">
        <v>284</v>
      </c>
      <c r="C168"/>
      <c r="D168"/>
      <c r="E168" s="4"/>
      <c r="F168" s="4"/>
      <c r="G168" s="4"/>
      <c r="H168" s="13"/>
      <c r="I168" s="13"/>
      <c r="J168" s="13"/>
      <c r="K168" s="13"/>
      <c r="M168" t="s">
        <v>284</v>
      </c>
      <c r="N168" t="s">
        <v>283</v>
      </c>
    </row>
    <row r="169" spans="1:14" x14ac:dyDescent="0.3">
      <c r="A169" t="s">
        <v>285</v>
      </c>
      <c r="B169" t="s">
        <v>286</v>
      </c>
      <c r="C169"/>
      <c r="D169"/>
      <c r="E169" s="4"/>
      <c r="F169" s="4"/>
      <c r="G169" s="4"/>
      <c r="H169" s="13">
        <v>0.10000000000000013</v>
      </c>
      <c r="I169" s="13"/>
      <c r="J169" s="13"/>
      <c r="K169" s="13"/>
      <c r="M169" t="s">
        <v>286</v>
      </c>
      <c r="N169" t="s">
        <v>285</v>
      </c>
    </row>
    <row r="170" spans="1:14" x14ac:dyDescent="0.3">
      <c r="A170" t="s">
        <v>287</v>
      </c>
      <c r="B170" t="s">
        <v>288</v>
      </c>
      <c r="C170"/>
      <c r="D170"/>
      <c r="E170" s="4"/>
      <c r="F170" s="4"/>
      <c r="G170" s="4"/>
      <c r="H170" s="13">
        <v>0.12200000000000012</v>
      </c>
      <c r="I170" s="13"/>
      <c r="J170" s="13"/>
      <c r="K170" s="13"/>
      <c r="M170" t="s">
        <v>288</v>
      </c>
      <c r="N170" t="s">
        <v>287</v>
      </c>
    </row>
    <row r="171" spans="1:14" x14ac:dyDescent="0.3">
      <c r="A171" t="s">
        <v>289</v>
      </c>
      <c r="B171" t="s">
        <v>290</v>
      </c>
      <c r="C171"/>
      <c r="D171"/>
      <c r="E171" s="4"/>
      <c r="F171" s="4"/>
      <c r="G171" s="4"/>
      <c r="H171" s="13">
        <v>0.05</v>
      </c>
      <c r="I171" s="13"/>
      <c r="J171" s="13"/>
      <c r="K171" s="13"/>
      <c r="M171" t="s">
        <v>290</v>
      </c>
      <c r="N171" t="s">
        <v>289</v>
      </c>
    </row>
    <row r="172" spans="1:14" x14ac:dyDescent="0.3">
      <c r="A172" t="s">
        <v>291</v>
      </c>
      <c r="B172" t="s">
        <v>292</v>
      </c>
      <c r="C172"/>
      <c r="D172"/>
      <c r="E172"/>
      <c r="F172"/>
      <c r="G172"/>
      <c r="H172"/>
      <c r="I172"/>
      <c r="J172"/>
      <c r="K172"/>
      <c r="M172" t="s">
        <v>292</v>
      </c>
      <c r="N172" t="s">
        <v>291</v>
      </c>
    </row>
    <row r="173" spans="1:14" x14ac:dyDescent="0.3">
      <c r="A173" t="s">
        <v>293</v>
      </c>
      <c r="B173" t="s">
        <v>294</v>
      </c>
      <c r="C173"/>
      <c r="D173"/>
      <c r="E173"/>
      <c r="F173"/>
      <c r="G173"/>
      <c r="H173"/>
      <c r="I173"/>
      <c r="J173"/>
      <c r="K173"/>
      <c r="M173" t="s">
        <v>294</v>
      </c>
      <c r="N173" t="s">
        <v>293</v>
      </c>
    </row>
    <row r="174" spans="1:14" x14ac:dyDescent="0.3">
      <c r="A174" t="s">
        <v>295</v>
      </c>
      <c r="B174" t="s">
        <v>296</v>
      </c>
      <c r="C174"/>
      <c r="D174"/>
      <c r="E174"/>
      <c r="F174"/>
      <c r="G174"/>
      <c r="H174"/>
      <c r="I174"/>
      <c r="J174"/>
      <c r="K174"/>
      <c r="M174" t="s">
        <v>296</v>
      </c>
      <c r="N174" t="s">
        <v>295</v>
      </c>
    </row>
    <row r="175" spans="1:14" x14ac:dyDescent="0.3">
      <c r="A175" t="s">
        <v>297</v>
      </c>
      <c r="B175" t="s">
        <v>298</v>
      </c>
      <c r="C175"/>
      <c r="D175"/>
      <c r="E175"/>
      <c r="F175"/>
      <c r="G175"/>
      <c r="H175"/>
      <c r="I175"/>
      <c r="J175"/>
      <c r="K175"/>
      <c r="M175" t="s">
        <v>298</v>
      </c>
      <c r="N175" t="s">
        <v>297</v>
      </c>
    </row>
    <row r="176" spans="1:14" x14ac:dyDescent="0.3">
      <c r="A176" t="s">
        <v>299</v>
      </c>
      <c r="B176" t="s">
        <v>300</v>
      </c>
      <c r="C176"/>
      <c r="D176"/>
      <c r="E176"/>
      <c r="F176"/>
      <c r="G176"/>
      <c r="H176"/>
      <c r="I176"/>
      <c r="J176"/>
      <c r="K176"/>
      <c r="M176" t="s">
        <v>300</v>
      </c>
      <c r="N176" t="s">
        <v>299</v>
      </c>
    </row>
    <row r="177" spans="1:14" x14ac:dyDescent="0.3">
      <c r="A177" t="s">
        <v>301</v>
      </c>
      <c r="B177" t="s">
        <v>302</v>
      </c>
      <c r="C177"/>
      <c r="D177"/>
      <c r="E177"/>
      <c r="F177"/>
      <c r="G177"/>
      <c r="H177"/>
      <c r="I177"/>
      <c r="J177"/>
      <c r="K177"/>
      <c r="M177" t="s">
        <v>302</v>
      </c>
      <c r="N177" t="s">
        <v>301</v>
      </c>
    </row>
    <row r="178" spans="1:14" x14ac:dyDescent="0.3">
      <c r="A178" t="s">
        <v>303</v>
      </c>
      <c r="B178" t="s">
        <v>304</v>
      </c>
      <c r="C178"/>
      <c r="D178"/>
      <c r="E178"/>
      <c r="F178"/>
      <c r="G178"/>
      <c r="H178"/>
      <c r="I178"/>
      <c r="J178"/>
      <c r="K178"/>
      <c r="M178" t="s">
        <v>304</v>
      </c>
      <c r="N178" t="s">
        <v>303</v>
      </c>
    </row>
    <row r="179" spans="1:14" x14ac:dyDescent="0.3">
      <c r="A179" t="s">
        <v>305</v>
      </c>
      <c r="B179" t="s">
        <v>306</v>
      </c>
      <c r="C179"/>
      <c r="D179"/>
      <c r="E179"/>
      <c r="F179"/>
      <c r="G179"/>
      <c r="H179"/>
      <c r="I179"/>
      <c r="J179"/>
      <c r="K179"/>
      <c r="M179" t="s">
        <v>306</v>
      </c>
      <c r="N179" t="s">
        <v>305</v>
      </c>
    </row>
    <row r="180" spans="1:14" x14ac:dyDescent="0.3">
      <c r="A180" t="s">
        <v>307</v>
      </c>
      <c r="B180" t="s">
        <v>308</v>
      </c>
      <c r="C180"/>
      <c r="D180"/>
      <c r="E180"/>
      <c r="F180"/>
      <c r="G180"/>
      <c r="H180"/>
      <c r="I180"/>
      <c r="J180"/>
      <c r="K180"/>
      <c r="M180" t="s">
        <v>308</v>
      </c>
      <c r="N180" t="s">
        <v>307</v>
      </c>
    </row>
    <row r="181" spans="1:14" x14ac:dyDescent="0.3">
      <c r="A181" t="s">
        <v>309</v>
      </c>
      <c r="B181" t="s">
        <v>310</v>
      </c>
      <c r="C181"/>
      <c r="D181"/>
      <c r="E181"/>
      <c r="F181"/>
      <c r="G181"/>
      <c r="H181"/>
      <c r="I181"/>
      <c r="J181"/>
      <c r="K181"/>
      <c r="M181" t="s">
        <v>310</v>
      </c>
      <c r="N181" t="s">
        <v>309</v>
      </c>
    </row>
    <row r="182" spans="1:14" x14ac:dyDescent="0.3">
      <c r="A182" t="s">
        <v>311</v>
      </c>
      <c r="B182" t="s">
        <v>312</v>
      </c>
      <c r="C182"/>
      <c r="D182"/>
      <c r="E182"/>
      <c r="F182"/>
      <c r="G182"/>
      <c r="H182"/>
      <c r="I182"/>
      <c r="J182"/>
      <c r="K182"/>
      <c r="M182" t="s">
        <v>312</v>
      </c>
      <c r="N182" t="s">
        <v>311</v>
      </c>
    </row>
    <row r="183" spans="1:14" x14ac:dyDescent="0.3">
      <c r="A183" t="s">
        <v>313</v>
      </c>
      <c r="B183" t="s">
        <v>314</v>
      </c>
      <c r="C183"/>
      <c r="D183"/>
      <c r="E183"/>
      <c r="F183"/>
      <c r="G183"/>
      <c r="H183"/>
      <c r="I183"/>
      <c r="J183"/>
      <c r="K183"/>
      <c r="M183" t="s">
        <v>314</v>
      </c>
      <c r="N183" t="s">
        <v>313</v>
      </c>
    </row>
    <row r="184" spans="1:14" x14ac:dyDescent="0.3">
      <c r="A184" t="s">
        <v>315</v>
      </c>
      <c r="B184" t="s">
        <v>316</v>
      </c>
      <c r="C184"/>
      <c r="D184"/>
      <c r="E184"/>
      <c r="F184"/>
      <c r="G184"/>
      <c r="H184"/>
      <c r="I184"/>
      <c r="J184"/>
      <c r="K184"/>
      <c r="M184" t="s">
        <v>316</v>
      </c>
      <c r="N184" t="s">
        <v>315</v>
      </c>
    </row>
    <row r="185" spans="1:14" x14ac:dyDescent="0.3">
      <c r="A185" t="s">
        <v>317</v>
      </c>
      <c r="B185" t="s">
        <v>318</v>
      </c>
      <c r="C185"/>
      <c r="D185"/>
      <c r="E185"/>
      <c r="F185"/>
      <c r="G185"/>
      <c r="H185"/>
      <c r="I185"/>
      <c r="J185"/>
      <c r="K185"/>
      <c r="M185" t="s">
        <v>318</v>
      </c>
      <c r="N185" t="s">
        <v>317</v>
      </c>
    </row>
    <row r="186" spans="1:14" x14ac:dyDescent="0.3">
      <c r="A186" t="s">
        <v>319</v>
      </c>
      <c r="B186" t="s">
        <v>320</v>
      </c>
      <c r="C186"/>
      <c r="D186"/>
      <c r="E186"/>
      <c r="F186"/>
      <c r="G186"/>
      <c r="H186"/>
      <c r="I186"/>
      <c r="J186"/>
      <c r="K186"/>
      <c r="M186" t="s">
        <v>320</v>
      </c>
      <c r="N186" t="s">
        <v>319</v>
      </c>
    </row>
    <row r="187" spans="1:14" x14ac:dyDescent="0.3">
      <c r="A187" t="s">
        <v>321</v>
      </c>
      <c r="B187" t="s">
        <v>322</v>
      </c>
      <c r="C187"/>
      <c r="D187"/>
      <c r="E187"/>
      <c r="F187"/>
      <c r="G187"/>
      <c r="H187"/>
      <c r="I187"/>
      <c r="J187"/>
      <c r="K187"/>
      <c r="M187" t="s">
        <v>322</v>
      </c>
      <c r="N187" t="s">
        <v>321</v>
      </c>
    </row>
    <row r="188" spans="1:14" x14ac:dyDescent="0.3">
      <c r="A188" t="s">
        <v>323</v>
      </c>
      <c r="B188" t="s">
        <v>324</v>
      </c>
      <c r="C188"/>
      <c r="D188"/>
      <c r="E188"/>
      <c r="F188"/>
      <c r="G188"/>
      <c r="H188"/>
      <c r="I188"/>
      <c r="J188"/>
      <c r="K188"/>
      <c r="M188" t="s">
        <v>324</v>
      </c>
      <c r="N188" t="s">
        <v>323</v>
      </c>
    </row>
    <row r="189" spans="1:14" x14ac:dyDescent="0.3">
      <c r="A189" t="s">
        <v>325</v>
      </c>
      <c r="B189" t="s">
        <v>326</v>
      </c>
      <c r="C189"/>
      <c r="D189"/>
      <c r="E189"/>
      <c r="F189"/>
      <c r="G189"/>
      <c r="H189"/>
      <c r="I189"/>
      <c r="J189"/>
      <c r="K189"/>
      <c r="M189" t="s">
        <v>326</v>
      </c>
      <c r="N189" t="s">
        <v>325</v>
      </c>
    </row>
    <row r="190" spans="1:14" x14ac:dyDescent="0.3">
      <c r="A190" t="s">
        <v>327</v>
      </c>
      <c r="B190" t="s">
        <v>328</v>
      </c>
      <c r="C190"/>
      <c r="D190"/>
      <c r="E190"/>
      <c r="F190"/>
      <c r="G190"/>
      <c r="H190"/>
      <c r="I190"/>
      <c r="J190"/>
      <c r="K190"/>
      <c r="M190" t="s">
        <v>328</v>
      </c>
      <c r="N190" t="s">
        <v>327</v>
      </c>
    </row>
    <row r="191" spans="1:14" x14ac:dyDescent="0.3">
      <c r="A191" t="s">
        <v>329</v>
      </c>
      <c r="B191" t="s">
        <v>330</v>
      </c>
      <c r="C191"/>
      <c r="D191"/>
      <c r="E191"/>
      <c r="F191"/>
      <c r="G191"/>
      <c r="H191"/>
      <c r="I191"/>
      <c r="J191"/>
      <c r="K191"/>
      <c r="M191" t="s">
        <v>330</v>
      </c>
      <c r="N191" t="s">
        <v>329</v>
      </c>
    </row>
    <row r="192" spans="1:14" x14ac:dyDescent="0.3">
      <c r="A192" t="s">
        <v>331</v>
      </c>
      <c r="B192" t="s">
        <v>332</v>
      </c>
      <c r="C192"/>
      <c r="D192"/>
      <c r="E192"/>
      <c r="F192"/>
      <c r="G192"/>
      <c r="H192"/>
      <c r="I192"/>
      <c r="J192"/>
      <c r="K192"/>
      <c r="M192" t="s">
        <v>332</v>
      </c>
      <c r="N192" t="s">
        <v>331</v>
      </c>
    </row>
    <row r="193" spans="1:15" x14ac:dyDescent="0.3">
      <c r="A193" t="s">
        <v>333</v>
      </c>
      <c r="B193" t="s">
        <v>334</v>
      </c>
      <c r="C193"/>
      <c r="D193"/>
      <c r="E193"/>
      <c r="F193"/>
      <c r="G193"/>
      <c r="H193"/>
      <c r="I193"/>
      <c r="J193"/>
      <c r="K193"/>
      <c r="M193" t="s">
        <v>334</v>
      </c>
      <c r="N193" t="s">
        <v>333</v>
      </c>
    </row>
    <row r="194" spans="1:15" x14ac:dyDescent="0.3">
      <c r="A194" t="s">
        <v>335</v>
      </c>
      <c r="B194" t="s">
        <v>336</v>
      </c>
      <c r="C194"/>
      <c r="D194"/>
      <c r="E194" s="4"/>
      <c r="F194" s="4"/>
      <c r="G194" s="4"/>
      <c r="H194" s="13">
        <v>8.3333333333333329E-2</v>
      </c>
      <c r="I194" s="13"/>
      <c r="J194" s="13"/>
      <c r="K194" s="13"/>
      <c r="M194" t="s">
        <v>336</v>
      </c>
      <c r="N194" t="s">
        <v>335</v>
      </c>
    </row>
    <row r="195" spans="1:15" x14ac:dyDescent="0.3">
      <c r="A195" t="s">
        <v>337</v>
      </c>
      <c r="B195" t="s">
        <v>338</v>
      </c>
      <c r="C195"/>
      <c r="D195"/>
      <c r="E195" s="4"/>
      <c r="F195" s="4"/>
      <c r="G195" s="4"/>
      <c r="H195" s="13"/>
      <c r="I195" s="13"/>
      <c r="J195" s="13"/>
      <c r="K195" s="13"/>
      <c r="M195" t="s">
        <v>338</v>
      </c>
      <c r="N195" t="s">
        <v>337</v>
      </c>
    </row>
    <row r="196" spans="1:15" x14ac:dyDescent="0.3">
      <c r="A196" t="s">
        <v>339</v>
      </c>
      <c r="B196" t="s">
        <v>340</v>
      </c>
      <c r="C196"/>
      <c r="D196"/>
      <c r="E196" s="4"/>
      <c r="F196" s="4"/>
      <c r="G196" s="4"/>
      <c r="H196" s="13"/>
      <c r="I196" s="13"/>
      <c r="J196" s="13"/>
      <c r="K196" s="13"/>
      <c r="M196" t="s">
        <v>340</v>
      </c>
      <c r="N196" t="s">
        <v>339</v>
      </c>
    </row>
    <row r="197" spans="1:15" x14ac:dyDescent="0.3">
      <c r="A197" t="s">
        <v>341</v>
      </c>
      <c r="B197" t="s">
        <v>342</v>
      </c>
      <c r="C197"/>
      <c r="D197"/>
      <c r="E197" s="4"/>
      <c r="F197" s="4"/>
      <c r="G197" s="4"/>
      <c r="H197" s="13"/>
      <c r="I197" s="13"/>
      <c r="J197" s="13"/>
      <c r="K197" s="13"/>
      <c r="M197" t="s">
        <v>342</v>
      </c>
      <c r="N197" t="s">
        <v>341</v>
      </c>
    </row>
    <row r="198" spans="1:15" x14ac:dyDescent="0.3">
      <c r="A198" t="s">
        <v>343</v>
      </c>
      <c r="B198" t="s">
        <v>344</v>
      </c>
      <c r="C198"/>
      <c r="D198"/>
      <c r="E198" s="4"/>
      <c r="F198" s="4"/>
      <c r="G198" s="4"/>
      <c r="H198" s="13"/>
      <c r="I198" s="13"/>
      <c r="J198" s="13"/>
      <c r="K198" s="13"/>
      <c r="M198" t="s">
        <v>344</v>
      </c>
      <c r="N198" t="s">
        <v>343</v>
      </c>
    </row>
    <row r="199" spans="1:15" x14ac:dyDescent="0.3">
      <c r="A199" t="s">
        <v>345</v>
      </c>
      <c r="B199" t="s">
        <v>346</v>
      </c>
      <c r="C199"/>
      <c r="D199"/>
      <c r="E199" s="4"/>
      <c r="F199" s="4"/>
      <c r="G199" s="4"/>
      <c r="H199" s="13">
        <v>0.10000000000000003</v>
      </c>
      <c r="I199" s="13"/>
      <c r="J199" s="13"/>
      <c r="K199" s="13"/>
      <c r="M199" t="s">
        <v>346</v>
      </c>
      <c r="N199" t="s">
        <v>345</v>
      </c>
    </row>
    <row r="200" spans="1:15" x14ac:dyDescent="0.3">
      <c r="A200" t="s">
        <v>347</v>
      </c>
      <c r="B200" t="s">
        <v>348</v>
      </c>
      <c r="C200"/>
      <c r="D200"/>
      <c r="E200"/>
      <c r="F200"/>
      <c r="G200"/>
      <c r="H200"/>
      <c r="I200"/>
      <c r="J200"/>
      <c r="K200"/>
      <c r="M200" t="s">
        <v>348</v>
      </c>
      <c r="N200" t="s">
        <v>347</v>
      </c>
    </row>
    <row r="201" spans="1:15" x14ac:dyDescent="0.3">
      <c r="A201" t="s">
        <v>349</v>
      </c>
      <c r="B201" t="s">
        <v>350</v>
      </c>
      <c r="C201"/>
      <c r="D201"/>
      <c r="E201" s="4"/>
      <c r="F201" s="4"/>
      <c r="G201" s="4"/>
      <c r="H201" s="13">
        <v>0.10000000000000016</v>
      </c>
      <c r="I201" s="13"/>
      <c r="J201" s="13"/>
      <c r="K201" s="13"/>
      <c r="M201" t="s">
        <v>350</v>
      </c>
      <c r="N201" t="s">
        <v>349</v>
      </c>
    </row>
    <row r="202" spans="1:15" x14ac:dyDescent="0.3">
      <c r="A202" t="s">
        <v>351</v>
      </c>
      <c r="B202" t="s">
        <v>352</v>
      </c>
      <c r="C202"/>
      <c r="D202"/>
      <c r="E202" s="4"/>
      <c r="F202" s="4"/>
      <c r="G202" s="4"/>
      <c r="H202" s="13">
        <v>0.1000000000000001</v>
      </c>
      <c r="I202" s="13"/>
      <c r="J202" s="13"/>
      <c r="K202" s="13"/>
      <c r="M202" t="s">
        <v>352</v>
      </c>
      <c r="N202" t="s">
        <v>351</v>
      </c>
    </row>
    <row r="203" spans="1:15" x14ac:dyDescent="0.3">
      <c r="A203" t="s">
        <v>353</v>
      </c>
      <c r="B203" t="s">
        <v>354</v>
      </c>
      <c r="C203"/>
      <c r="D203"/>
      <c r="E203" s="4"/>
      <c r="F203" s="4"/>
      <c r="G203" s="4"/>
      <c r="H203" s="13"/>
      <c r="I203" s="13"/>
      <c r="J203" s="13"/>
      <c r="K203" s="13"/>
      <c r="M203" t="s">
        <v>354</v>
      </c>
      <c r="N203" t="s">
        <v>353</v>
      </c>
    </row>
    <row r="204" spans="1:15" x14ac:dyDescent="0.3">
      <c r="A204" t="s">
        <v>355</v>
      </c>
      <c r="B204" t="s">
        <v>356</v>
      </c>
      <c r="C204"/>
      <c r="D204"/>
      <c r="E204" s="4"/>
      <c r="F204" s="4"/>
      <c r="G204" s="4"/>
      <c r="H204" s="13"/>
      <c r="I204" s="13"/>
      <c r="J204" s="13"/>
      <c r="K204" s="13"/>
      <c r="M204" t="s">
        <v>356</v>
      </c>
      <c r="N204" t="s">
        <v>355</v>
      </c>
    </row>
    <row r="205" spans="1:15" x14ac:dyDescent="0.3">
      <c r="A205" t="s">
        <v>357</v>
      </c>
      <c r="B205" t="s">
        <v>358</v>
      </c>
      <c r="C205"/>
      <c r="D205"/>
      <c r="E205" s="4"/>
      <c r="F205" s="4"/>
      <c r="G205" s="4"/>
      <c r="H205" s="13"/>
      <c r="I205" s="13"/>
      <c r="J205" s="13"/>
      <c r="K205" s="13"/>
      <c r="M205" t="s">
        <v>358</v>
      </c>
      <c r="N205" t="s">
        <v>357</v>
      </c>
    </row>
    <row r="206" spans="1:15" x14ac:dyDescent="0.3">
      <c r="A206" t="s">
        <v>359</v>
      </c>
      <c r="B206" t="s">
        <v>360</v>
      </c>
      <c r="C206"/>
      <c r="D206"/>
      <c r="E206" s="4"/>
      <c r="F206" s="4"/>
      <c r="G206" s="4"/>
      <c r="H206" s="13">
        <v>4.3999999999999935E-2</v>
      </c>
      <c r="I206" s="13"/>
      <c r="J206" s="13"/>
      <c r="K206" s="13"/>
      <c r="M206" t="s">
        <v>360</v>
      </c>
      <c r="N206" t="s">
        <v>359</v>
      </c>
      <c r="O206" s="14"/>
    </row>
    <row r="207" spans="1:15" x14ac:dyDescent="0.3">
      <c r="A207" t="s">
        <v>361</v>
      </c>
      <c r="B207" t="s">
        <v>362</v>
      </c>
      <c r="C207"/>
      <c r="D207"/>
      <c r="E207" s="4"/>
      <c r="F207" s="4"/>
      <c r="G207" s="4"/>
      <c r="H207" s="13">
        <v>0.04</v>
      </c>
      <c r="I207" s="13"/>
      <c r="J207" s="13"/>
      <c r="K207" s="13"/>
      <c r="M207" t="s">
        <v>362</v>
      </c>
      <c r="N207" t="s">
        <v>361</v>
      </c>
    </row>
    <row r="208" spans="1:15" x14ac:dyDescent="0.3">
      <c r="A208" t="s">
        <v>363</v>
      </c>
      <c r="B208" t="s">
        <v>364</v>
      </c>
      <c r="C208"/>
      <c r="D208"/>
      <c r="E208"/>
      <c r="F208"/>
      <c r="G208"/>
      <c r="H208"/>
      <c r="I208"/>
      <c r="J208"/>
      <c r="K208"/>
      <c r="M208" t="s">
        <v>364</v>
      </c>
      <c r="N208" t="s">
        <v>363</v>
      </c>
    </row>
    <row r="209" spans="1:16" x14ac:dyDescent="0.3">
      <c r="A209" t="s">
        <v>365</v>
      </c>
      <c r="B209" t="s">
        <v>366</v>
      </c>
      <c r="C209"/>
      <c r="D209"/>
      <c r="E209"/>
      <c r="F209"/>
      <c r="G209"/>
      <c r="H209"/>
      <c r="I209"/>
      <c r="J209"/>
      <c r="K209"/>
      <c r="M209" t="s">
        <v>366</v>
      </c>
      <c r="N209" t="s">
        <v>365</v>
      </c>
    </row>
    <row r="210" spans="1:16" x14ac:dyDescent="0.3">
      <c r="A210"/>
      <c r="B210"/>
      <c r="C210"/>
      <c r="D210"/>
      <c r="E210"/>
      <c r="F210"/>
      <c r="G210"/>
      <c r="H210"/>
      <c r="I210"/>
      <c r="J210"/>
      <c r="K210"/>
      <c r="M210"/>
      <c r="N210"/>
    </row>
    <row r="211" spans="1:16" x14ac:dyDescent="0.3">
      <c r="A211" t="s">
        <v>367</v>
      </c>
      <c r="B211" t="s">
        <v>368</v>
      </c>
      <c r="C211"/>
      <c r="D211"/>
      <c r="E211"/>
      <c r="F211"/>
      <c r="G211"/>
      <c r="H211"/>
      <c r="I211"/>
      <c r="J211"/>
      <c r="K211"/>
      <c r="M211" t="s">
        <v>368</v>
      </c>
      <c r="N211" t="s">
        <v>367</v>
      </c>
    </row>
    <row r="212" spans="1:16" x14ac:dyDescent="0.3">
      <c r="A212" t="s">
        <v>369</v>
      </c>
      <c r="B212" t="s">
        <v>370</v>
      </c>
      <c r="C212"/>
      <c r="D212"/>
      <c r="E212"/>
      <c r="F212"/>
      <c r="G212"/>
      <c r="H212"/>
      <c r="I212"/>
      <c r="J212"/>
      <c r="K212"/>
      <c r="M212" t="s">
        <v>370</v>
      </c>
      <c r="N212" t="s">
        <v>369</v>
      </c>
    </row>
    <row r="213" spans="1:16" x14ac:dyDescent="0.3">
      <c r="A213" t="s">
        <v>371</v>
      </c>
      <c r="B213" t="s">
        <v>372</v>
      </c>
      <c r="C213"/>
      <c r="D213"/>
      <c r="E213"/>
      <c r="F213"/>
      <c r="G213"/>
      <c r="H213"/>
      <c r="I213"/>
      <c r="J213"/>
      <c r="K213"/>
      <c r="M213" t="s">
        <v>372</v>
      </c>
      <c r="N213" t="s">
        <v>371</v>
      </c>
    </row>
    <row r="214" spans="1:16" x14ac:dyDescent="0.3">
      <c r="A214" t="s">
        <v>373</v>
      </c>
      <c r="B214" t="s">
        <v>374</v>
      </c>
      <c r="C214"/>
      <c r="D214"/>
      <c r="E214"/>
      <c r="F214"/>
      <c r="G214"/>
      <c r="H214"/>
      <c r="I214"/>
      <c r="J214"/>
      <c r="K214"/>
      <c r="M214" t="s">
        <v>374</v>
      </c>
      <c r="N214" t="s">
        <v>373</v>
      </c>
    </row>
    <row r="215" spans="1:16" x14ac:dyDescent="0.3">
      <c r="A215" t="s">
        <v>375</v>
      </c>
      <c r="B215" t="s">
        <v>376</v>
      </c>
      <c r="C215"/>
      <c r="D215"/>
      <c r="E215"/>
      <c r="F215"/>
      <c r="G215"/>
      <c r="H215"/>
      <c r="I215"/>
      <c r="J215"/>
      <c r="K215"/>
      <c r="M215" t="s">
        <v>376</v>
      </c>
      <c r="N215" t="s">
        <v>375</v>
      </c>
    </row>
    <row r="216" spans="1:16" x14ac:dyDescent="0.3">
      <c r="A216" t="s">
        <v>377</v>
      </c>
      <c r="B216" t="s">
        <v>378</v>
      </c>
      <c r="C216"/>
      <c r="D216"/>
      <c r="E216"/>
      <c r="F216"/>
      <c r="G216"/>
      <c r="H216"/>
      <c r="I216"/>
      <c r="J216"/>
      <c r="K216"/>
      <c r="M216" t="s">
        <v>378</v>
      </c>
      <c r="N216" t="s">
        <v>377</v>
      </c>
    </row>
    <row r="217" spans="1:16" x14ac:dyDescent="0.3">
      <c r="A217" t="s">
        <v>379</v>
      </c>
      <c r="B217" t="s">
        <v>380</v>
      </c>
      <c r="C217"/>
      <c r="D217"/>
      <c r="E217" s="4"/>
      <c r="F217" s="4"/>
      <c r="G217" s="4"/>
      <c r="H217" s="13">
        <v>0.10000000000000007</v>
      </c>
      <c r="I217" s="13"/>
      <c r="J217" s="13"/>
      <c r="K217" s="13"/>
      <c r="M217" t="s">
        <v>380</v>
      </c>
      <c r="N217" t="s">
        <v>379</v>
      </c>
    </row>
    <row r="218" spans="1:16" x14ac:dyDescent="0.3">
      <c r="A218" t="s">
        <v>381</v>
      </c>
      <c r="B218" t="s">
        <v>382</v>
      </c>
      <c r="C218"/>
      <c r="D218"/>
      <c r="E218" s="4"/>
      <c r="F218" s="4"/>
      <c r="G218" s="4"/>
      <c r="H218" s="13">
        <v>0.10000000000000007</v>
      </c>
      <c r="I218" s="13"/>
      <c r="J218" s="13"/>
      <c r="K218" s="13"/>
      <c r="M218" t="s">
        <v>382</v>
      </c>
      <c r="N218" t="s">
        <v>381</v>
      </c>
      <c r="O218" s="14"/>
    </row>
    <row r="219" spans="1:16" x14ac:dyDescent="0.3">
      <c r="A219" t="s">
        <v>383</v>
      </c>
      <c r="B219" t="s">
        <v>384</v>
      </c>
      <c r="C219"/>
      <c r="D219"/>
      <c r="E219" s="4"/>
      <c r="F219" s="4"/>
      <c r="G219" s="4"/>
      <c r="H219" s="13">
        <v>0.12200000000000008</v>
      </c>
      <c r="I219" s="13"/>
      <c r="J219" s="13"/>
      <c r="K219" s="13"/>
      <c r="M219" t="s">
        <v>384</v>
      </c>
      <c r="N219" t="s">
        <v>383</v>
      </c>
    </row>
    <row r="220" spans="1:16" x14ac:dyDescent="0.3">
      <c r="A220" t="s">
        <v>385</v>
      </c>
      <c r="B220" t="s">
        <v>386</v>
      </c>
      <c r="C220"/>
      <c r="D220"/>
      <c r="E220" s="4"/>
      <c r="F220" s="4"/>
      <c r="G220" s="4"/>
      <c r="H220" s="13">
        <v>0.12200000000000007</v>
      </c>
      <c r="I220" s="13"/>
      <c r="J220" s="13"/>
      <c r="K220" s="13"/>
      <c r="M220" t="s">
        <v>386</v>
      </c>
      <c r="N220" t="s">
        <v>385</v>
      </c>
      <c r="P220" s="14"/>
    </row>
    <row r="221" spans="1:16" x14ac:dyDescent="0.3">
      <c r="A221" t="s">
        <v>387</v>
      </c>
      <c r="B221" t="s">
        <v>388</v>
      </c>
      <c r="C221"/>
      <c r="D221"/>
      <c r="E221" s="4"/>
      <c r="F221" s="4"/>
      <c r="G221" s="4"/>
      <c r="H221" s="13">
        <v>0.10000000000000002</v>
      </c>
      <c r="I221" s="13"/>
      <c r="J221" s="13"/>
      <c r="K221" s="13"/>
      <c r="M221" t="s">
        <v>388</v>
      </c>
      <c r="N221" t="s">
        <v>387</v>
      </c>
    </row>
    <row r="222" spans="1:16" x14ac:dyDescent="0.3">
      <c r="A222" t="s">
        <v>389</v>
      </c>
      <c r="B222" t="s">
        <v>390</v>
      </c>
      <c r="C222"/>
      <c r="D222"/>
      <c r="E222" s="4"/>
      <c r="F222" s="4"/>
      <c r="G222" s="4"/>
      <c r="H222" s="13">
        <v>0.1</v>
      </c>
      <c r="I222" s="13"/>
      <c r="J222" s="13"/>
      <c r="K222" s="13"/>
      <c r="M222" t="s">
        <v>390</v>
      </c>
      <c r="N222" t="s">
        <v>389</v>
      </c>
    </row>
    <row r="223" spans="1:16" x14ac:dyDescent="0.3">
      <c r="A223" t="s">
        <v>391</v>
      </c>
      <c r="B223" s="15" t="s">
        <v>392</v>
      </c>
      <c r="C223"/>
      <c r="D223"/>
      <c r="E223" s="4"/>
      <c r="F223" s="4"/>
      <c r="G223" s="4"/>
      <c r="H223" s="13">
        <v>0.10000000000000014</v>
      </c>
      <c r="I223" s="13"/>
      <c r="J223" s="13"/>
      <c r="K223" s="13"/>
      <c r="M223" s="15" t="s">
        <v>392</v>
      </c>
      <c r="N223" t="s">
        <v>391</v>
      </c>
    </row>
    <row r="224" spans="1:16" x14ac:dyDescent="0.3">
      <c r="A224" t="s">
        <v>393</v>
      </c>
      <c r="B224" t="s">
        <v>394</v>
      </c>
      <c r="C224"/>
      <c r="D224"/>
      <c r="E224" s="4"/>
      <c r="F224" s="4"/>
      <c r="G224" s="4"/>
      <c r="H224" s="13"/>
      <c r="I224" s="13"/>
      <c r="J224" s="13"/>
      <c r="K224" s="13"/>
      <c r="M224" t="s">
        <v>394</v>
      </c>
      <c r="N224" t="s">
        <v>393</v>
      </c>
    </row>
    <row r="225" spans="1:16" x14ac:dyDescent="0.3">
      <c r="A225" t="s">
        <v>395</v>
      </c>
      <c r="B225" t="s">
        <v>396</v>
      </c>
      <c r="C225"/>
      <c r="D225"/>
      <c r="E225" s="4"/>
      <c r="F225" s="4"/>
      <c r="G225" s="4"/>
      <c r="H225" s="13"/>
      <c r="I225" s="13"/>
      <c r="J225" s="13"/>
      <c r="K225" s="13"/>
      <c r="M225" t="s">
        <v>396</v>
      </c>
      <c r="N225" t="s">
        <v>395</v>
      </c>
    </row>
    <row r="226" spans="1:16" x14ac:dyDescent="0.3">
      <c r="A226" t="s">
        <v>397</v>
      </c>
      <c r="B226" t="s">
        <v>398</v>
      </c>
      <c r="C226"/>
      <c r="D226"/>
      <c r="E226" s="4"/>
      <c r="F226" s="4"/>
      <c r="G226" s="4"/>
      <c r="H226" s="13"/>
      <c r="I226" s="13"/>
      <c r="J226" s="13"/>
      <c r="K226" s="13"/>
      <c r="M226" t="s">
        <v>398</v>
      </c>
      <c r="N226" t="s">
        <v>397</v>
      </c>
    </row>
    <row r="227" spans="1:16" x14ac:dyDescent="0.3">
      <c r="A227" t="s">
        <v>399</v>
      </c>
      <c r="B227" t="s">
        <v>400</v>
      </c>
      <c r="C227"/>
      <c r="D227"/>
      <c r="E227" s="4"/>
      <c r="F227" s="4"/>
      <c r="G227" s="4"/>
      <c r="H227" s="13"/>
      <c r="I227" s="13"/>
      <c r="J227" s="13"/>
      <c r="K227" s="13"/>
      <c r="M227" t="s">
        <v>400</v>
      </c>
      <c r="N227" t="s">
        <v>399</v>
      </c>
    </row>
    <row r="228" spans="1:16" x14ac:dyDescent="0.3">
      <c r="A228" t="s">
        <v>401</v>
      </c>
      <c r="B228" t="s">
        <v>402</v>
      </c>
      <c r="C228"/>
      <c r="D228"/>
      <c r="E228" s="4"/>
      <c r="F228" s="4"/>
      <c r="G228" s="4"/>
      <c r="H228" s="13">
        <v>0.10000000000000014</v>
      </c>
      <c r="I228" s="13"/>
      <c r="J228" s="13"/>
      <c r="K228" s="13"/>
      <c r="M228" t="s">
        <v>402</v>
      </c>
      <c r="N228" t="s">
        <v>401</v>
      </c>
    </row>
    <row r="229" spans="1:16" x14ac:dyDescent="0.3">
      <c r="A229" t="s">
        <v>403</v>
      </c>
      <c r="B229" t="s">
        <v>404</v>
      </c>
      <c r="C229"/>
      <c r="D229"/>
      <c r="E229"/>
      <c r="F229"/>
      <c r="G229"/>
      <c r="H229"/>
      <c r="I229"/>
      <c r="J229"/>
      <c r="K229"/>
      <c r="M229" t="s">
        <v>404</v>
      </c>
      <c r="N229" t="s">
        <v>403</v>
      </c>
    </row>
    <row r="230" spans="1:16" x14ac:dyDescent="0.3">
      <c r="A230" t="s">
        <v>405</v>
      </c>
      <c r="B230" t="s">
        <v>406</v>
      </c>
      <c r="C230"/>
      <c r="D230"/>
      <c r="E230" s="4"/>
      <c r="F230" s="4"/>
      <c r="G230" s="4"/>
      <c r="H230" s="13">
        <v>0.1</v>
      </c>
      <c r="I230" s="13"/>
      <c r="J230" s="13"/>
      <c r="K230" s="13"/>
      <c r="M230" t="s">
        <v>406</v>
      </c>
      <c r="N230" t="s">
        <v>405</v>
      </c>
    </row>
    <row r="231" spans="1:16" x14ac:dyDescent="0.3">
      <c r="A231" t="s">
        <v>407</v>
      </c>
      <c r="B231" t="s">
        <v>408</v>
      </c>
      <c r="C231"/>
      <c r="D231"/>
      <c r="E231"/>
      <c r="F231"/>
      <c r="G231"/>
      <c r="H231"/>
      <c r="I231"/>
      <c r="J231"/>
      <c r="K231"/>
      <c r="M231" t="s">
        <v>408</v>
      </c>
      <c r="N231" t="s">
        <v>407</v>
      </c>
    </row>
    <row r="232" spans="1:16" x14ac:dyDescent="0.3">
      <c r="A232" t="s">
        <v>409</v>
      </c>
      <c r="B232" t="s">
        <v>410</v>
      </c>
      <c r="C232"/>
      <c r="D232"/>
      <c r="E232" s="4"/>
      <c r="F232" s="4"/>
      <c r="G232" s="4"/>
      <c r="H232" s="13">
        <v>0.10000000000000012</v>
      </c>
      <c r="I232" s="13"/>
      <c r="J232" s="13"/>
      <c r="K232" s="13"/>
      <c r="M232" t="s">
        <v>410</v>
      </c>
      <c r="N232" t="s">
        <v>409</v>
      </c>
      <c r="P232" s="14"/>
    </row>
    <row r="233" spans="1:16" x14ac:dyDescent="0.3">
      <c r="A233" t="s">
        <v>411</v>
      </c>
      <c r="B233" t="s">
        <v>412</v>
      </c>
      <c r="C233"/>
      <c r="D233"/>
      <c r="E233" s="4"/>
      <c r="F233" s="4"/>
      <c r="G233" s="4"/>
      <c r="H233" s="13">
        <v>0.10000000000000014</v>
      </c>
      <c r="I233" s="13"/>
      <c r="J233" s="13"/>
      <c r="K233" s="13"/>
      <c r="M233" t="s">
        <v>412</v>
      </c>
      <c r="N233" t="s">
        <v>411</v>
      </c>
    </row>
    <row r="234" spans="1:16" x14ac:dyDescent="0.3">
      <c r="A234" t="s">
        <v>413</v>
      </c>
      <c r="B234" t="s">
        <v>414</v>
      </c>
      <c r="C234"/>
      <c r="D234"/>
      <c r="E234"/>
      <c r="F234"/>
      <c r="G234"/>
      <c r="H234"/>
      <c r="I234"/>
      <c r="J234"/>
      <c r="K234"/>
      <c r="M234" t="s">
        <v>414</v>
      </c>
      <c r="N234" t="s">
        <v>413</v>
      </c>
    </row>
    <row r="235" spans="1:16" x14ac:dyDescent="0.3">
      <c r="A235" t="s">
        <v>415</v>
      </c>
      <c r="B235" t="s">
        <v>416</v>
      </c>
      <c r="C235"/>
      <c r="D235"/>
      <c r="E235" s="4"/>
      <c r="F235" s="4"/>
      <c r="G235" s="4"/>
      <c r="H235" s="13">
        <v>0.10000000000000003</v>
      </c>
      <c r="I235" s="13"/>
      <c r="J235" s="13"/>
      <c r="K235" s="13"/>
      <c r="M235" t="s">
        <v>416</v>
      </c>
      <c r="N235" t="s">
        <v>415</v>
      </c>
    </row>
    <row r="236" spans="1:16" x14ac:dyDescent="0.3">
      <c r="A236" t="s">
        <v>417</v>
      </c>
      <c r="B236" t="s">
        <v>418</v>
      </c>
      <c r="C236"/>
      <c r="D236"/>
      <c r="E236"/>
      <c r="F236"/>
      <c r="G236"/>
      <c r="H236"/>
      <c r="I236"/>
      <c r="J236"/>
      <c r="K236"/>
      <c r="M236" t="s">
        <v>418</v>
      </c>
      <c r="N236" t="s">
        <v>417</v>
      </c>
    </row>
    <row r="237" spans="1:16" x14ac:dyDescent="0.3">
      <c r="A237" t="s">
        <v>419</v>
      </c>
      <c r="B237" t="s">
        <v>420</v>
      </c>
      <c r="C237"/>
      <c r="D237"/>
      <c r="E237"/>
      <c r="F237"/>
      <c r="G237"/>
      <c r="H237"/>
      <c r="I237"/>
      <c r="J237"/>
      <c r="K237"/>
      <c r="M237" t="s">
        <v>420</v>
      </c>
      <c r="N237" t="s">
        <v>419</v>
      </c>
    </row>
    <row r="238" spans="1:16" x14ac:dyDescent="0.3">
      <c r="A238" t="s">
        <v>421</v>
      </c>
      <c r="B238" t="s">
        <v>422</v>
      </c>
      <c r="C238"/>
      <c r="D238"/>
      <c r="E238"/>
      <c r="F238"/>
      <c r="G238"/>
      <c r="H238"/>
      <c r="I238"/>
      <c r="J238"/>
      <c r="K238"/>
      <c r="M238" t="s">
        <v>422</v>
      </c>
      <c r="N238" t="s">
        <v>421</v>
      </c>
      <c r="P238" s="14"/>
    </row>
    <row r="239" spans="1:16" x14ac:dyDescent="0.3">
      <c r="A239" t="s">
        <v>423</v>
      </c>
      <c r="B239" t="s">
        <v>424</v>
      </c>
      <c r="C239"/>
      <c r="D239"/>
      <c r="E239"/>
      <c r="F239"/>
      <c r="G239"/>
      <c r="H239"/>
      <c r="I239"/>
      <c r="J239"/>
      <c r="K239"/>
      <c r="M239" t="s">
        <v>424</v>
      </c>
      <c r="N239" t="s">
        <v>423</v>
      </c>
    </row>
    <row r="240" spans="1:16" x14ac:dyDescent="0.3">
      <c r="A240" t="s">
        <v>425</v>
      </c>
      <c r="B240" t="s">
        <v>426</v>
      </c>
      <c r="C240"/>
      <c r="D240"/>
      <c r="E240"/>
      <c r="F240"/>
      <c r="G240"/>
      <c r="H240"/>
      <c r="I240"/>
      <c r="J240"/>
      <c r="K240"/>
      <c r="M240" t="s">
        <v>426</v>
      </c>
      <c r="N240" t="s">
        <v>425</v>
      </c>
    </row>
    <row r="241" spans="1:15" x14ac:dyDescent="0.3">
      <c r="A241" t="s">
        <v>427</v>
      </c>
      <c r="B241" t="s">
        <v>428</v>
      </c>
      <c r="C241"/>
      <c r="D241"/>
      <c r="E241"/>
      <c r="F241"/>
      <c r="G241"/>
      <c r="H241"/>
      <c r="I241"/>
      <c r="J241"/>
      <c r="K241"/>
      <c r="M241" t="s">
        <v>428</v>
      </c>
      <c r="N241" t="s">
        <v>427</v>
      </c>
    </row>
    <row r="242" spans="1:15" x14ac:dyDescent="0.3">
      <c r="A242" t="s">
        <v>429</v>
      </c>
      <c r="B242" t="s">
        <v>430</v>
      </c>
      <c r="C242"/>
      <c r="D242"/>
      <c r="E242"/>
      <c r="F242"/>
      <c r="G242"/>
      <c r="H242"/>
      <c r="I242"/>
      <c r="J242"/>
      <c r="K242"/>
      <c r="M242" t="s">
        <v>430</v>
      </c>
      <c r="N242" t="s">
        <v>429</v>
      </c>
      <c r="O242" s="14"/>
    </row>
    <row r="243" spans="1:15" x14ac:dyDescent="0.3">
      <c r="A243" t="s">
        <v>431</v>
      </c>
      <c r="B243" t="s">
        <v>432</v>
      </c>
      <c r="C243"/>
      <c r="D243"/>
      <c r="E243"/>
      <c r="F243"/>
      <c r="G243"/>
      <c r="H243"/>
      <c r="I243"/>
      <c r="J243"/>
      <c r="K243"/>
      <c r="M243" t="s">
        <v>432</v>
      </c>
      <c r="N243" t="s">
        <v>431</v>
      </c>
    </row>
    <row r="244" spans="1:15" x14ac:dyDescent="0.3">
      <c r="A244" t="s">
        <v>433</v>
      </c>
      <c r="B244" t="s">
        <v>434</v>
      </c>
      <c r="C244"/>
      <c r="D244"/>
      <c r="E244"/>
      <c r="F244"/>
      <c r="G244"/>
      <c r="H244"/>
      <c r="I244"/>
      <c r="J244"/>
      <c r="K244"/>
      <c r="M244" t="s">
        <v>434</v>
      </c>
      <c r="N244" t="s">
        <v>433</v>
      </c>
    </row>
    <row r="245" spans="1:15" x14ac:dyDescent="0.3">
      <c r="A245" t="s">
        <v>435</v>
      </c>
      <c r="B245" t="s">
        <v>436</v>
      </c>
      <c r="C245" s="12"/>
      <c r="D245" s="4"/>
      <c r="E245" s="4"/>
      <c r="F245" s="4"/>
      <c r="G245" s="4"/>
      <c r="H245" s="13"/>
      <c r="I245" s="13"/>
      <c r="J245" s="13"/>
      <c r="K245" s="13"/>
      <c r="M245" t="s">
        <v>436</v>
      </c>
      <c r="N245" t="s">
        <v>435</v>
      </c>
    </row>
    <row r="246" spans="1:15" x14ac:dyDescent="0.3">
      <c r="A246" t="s">
        <v>437</v>
      </c>
      <c r="B246" t="s">
        <v>438</v>
      </c>
      <c r="C246" s="12"/>
      <c r="D246" s="4"/>
      <c r="E246" s="4"/>
      <c r="F246" s="4"/>
      <c r="G246" s="4"/>
      <c r="H246" s="13"/>
      <c r="I246" s="13"/>
      <c r="J246" s="13"/>
      <c r="K246" s="13"/>
      <c r="M246" t="s">
        <v>438</v>
      </c>
      <c r="N246" t="s">
        <v>437</v>
      </c>
    </row>
    <row r="247" spans="1:15" x14ac:dyDescent="0.3">
      <c r="A247" t="s">
        <v>439</v>
      </c>
      <c r="B247" t="s">
        <v>440</v>
      </c>
      <c r="C247" s="12"/>
      <c r="D247" s="4"/>
      <c r="E247" s="4"/>
      <c r="F247" s="4"/>
      <c r="G247" s="4"/>
      <c r="H247" s="13"/>
      <c r="I247" s="13"/>
      <c r="J247" s="13"/>
      <c r="K247" s="13"/>
      <c r="M247" t="s">
        <v>440</v>
      </c>
      <c r="N247" t="s">
        <v>439</v>
      </c>
    </row>
    <row r="248" spans="1:15" x14ac:dyDescent="0.3">
      <c r="A248" t="s">
        <v>441</v>
      </c>
      <c r="B248" t="s">
        <v>442</v>
      </c>
      <c r="C248" s="12"/>
      <c r="D248" s="4"/>
      <c r="E248" s="4"/>
      <c r="F248" s="4"/>
      <c r="G248" s="4"/>
      <c r="H248" s="13"/>
      <c r="I248" s="13"/>
      <c r="J248" s="13"/>
      <c r="K248" s="13"/>
      <c r="M248" t="s">
        <v>442</v>
      </c>
      <c r="N248" t="s">
        <v>441</v>
      </c>
    </row>
    <row r="249" spans="1:15" x14ac:dyDescent="0.3">
      <c r="A249" t="s">
        <v>443</v>
      </c>
      <c r="B249" t="s">
        <v>444</v>
      </c>
      <c r="C249" s="12"/>
      <c r="D249" s="4"/>
      <c r="E249" s="4"/>
      <c r="F249" s="4"/>
      <c r="G249" s="4"/>
      <c r="H249" s="13"/>
      <c r="I249" s="13"/>
      <c r="J249" s="13"/>
      <c r="K249" s="13"/>
      <c r="M249" t="s">
        <v>444</v>
      </c>
      <c r="N249" t="s">
        <v>443</v>
      </c>
    </row>
    <row r="250" spans="1:15" x14ac:dyDescent="0.3">
      <c r="A250" t="s">
        <v>445</v>
      </c>
      <c r="B250" t="s">
        <v>446</v>
      </c>
      <c r="C250" s="12"/>
      <c r="D250" s="4"/>
      <c r="E250" s="4"/>
      <c r="F250" s="4"/>
      <c r="G250" s="4"/>
      <c r="H250" s="13"/>
      <c r="I250" s="13"/>
      <c r="J250" s="13"/>
      <c r="K250" s="13"/>
      <c r="M250" t="s">
        <v>446</v>
      </c>
      <c r="N250" t="s">
        <v>445</v>
      </c>
      <c r="O250" s="14"/>
    </row>
    <row r="251" spans="1:15" x14ac:dyDescent="0.3">
      <c r="A251" t="s">
        <v>447</v>
      </c>
      <c r="B251" t="s">
        <v>448</v>
      </c>
      <c r="C251" s="12"/>
      <c r="D251" s="4"/>
      <c r="E251" s="4"/>
      <c r="F251" s="4"/>
      <c r="G251" s="4"/>
      <c r="H251" s="13"/>
      <c r="I251" s="13"/>
      <c r="J251" s="13"/>
      <c r="K251" s="13"/>
      <c r="M251" t="s">
        <v>448</v>
      </c>
      <c r="N251" t="s">
        <v>447</v>
      </c>
    </row>
    <row r="252" spans="1:15" x14ac:dyDescent="0.3">
      <c r="A252" t="s">
        <v>449</v>
      </c>
      <c r="B252" t="s">
        <v>450</v>
      </c>
      <c r="C252" s="12"/>
      <c r="D252" s="4"/>
      <c r="E252" s="4"/>
      <c r="F252" s="4"/>
      <c r="G252" s="4"/>
      <c r="H252" s="13"/>
      <c r="I252" s="13"/>
      <c r="J252" s="13"/>
      <c r="K252" s="13"/>
      <c r="M252" t="s">
        <v>450</v>
      </c>
      <c r="N252" t="s">
        <v>449</v>
      </c>
    </row>
    <row r="253" spans="1:15" x14ac:dyDescent="0.3">
      <c r="A253" t="s">
        <v>451</v>
      </c>
      <c r="B253" t="s">
        <v>452</v>
      </c>
      <c r="C253" s="12"/>
      <c r="D253" s="4"/>
      <c r="E253" s="4"/>
      <c r="F253" s="4"/>
      <c r="G253" s="4"/>
      <c r="H253" s="13"/>
      <c r="I253" s="13"/>
      <c r="J253" s="13"/>
      <c r="K253" s="13"/>
      <c r="M253" t="s">
        <v>452</v>
      </c>
      <c r="N253" t="s">
        <v>451</v>
      </c>
    </row>
    <row r="254" spans="1:15" x14ac:dyDescent="0.3">
      <c r="A254" t="s">
        <v>453</v>
      </c>
      <c r="B254" t="s">
        <v>454</v>
      </c>
      <c r="C254"/>
      <c r="D254"/>
      <c r="E254" s="4"/>
      <c r="F254" s="4"/>
      <c r="G254" s="4"/>
      <c r="H254" s="13">
        <v>0.10000000000000006</v>
      </c>
      <c r="I254" s="13"/>
      <c r="J254" s="13"/>
      <c r="K254" s="13"/>
      <c r="M254" t="s">
        <v>454</v>
      </c>
      <c r="N254" t="s">
        <v>453</v>
      </c>
    </row>
    <row r="255" spans="1:15" x14ac:dyDescent="0.3">
      <c r="A255" t="s">
        <v>455</v>
      </c>
      <c r="B255" t="s">
        <v>456</v>
      </c>
      <c r="C255"/>
      <c r="D255"/>
      <c r="E255"/>
      <c r="F255"/>
      <c r="G255"/>
      <c r="H255"/>
      <c r="I255"/>
      <c r="J255"/>
      <c r="K255"/>
      <c r="M255" t="s">
        <v>456</v>
      </c>
      <c r="N255" t="s">
        <v>455</v>
      </c>
    </row>
    <row r="256" spans="1:15" x14ac:dyDescent="0.3">
      <c r="A256" t="s">
        <v>457</v>
      </c>
      <c r="B256" t="s">
        <v>458</v>
      </c>
      <c r="C256"/>
      <c r="D256"/>
      <c r="E256"/>
      <c r="F256"/>
      <c r="G256"/>
      <c r="H256"/>
      <c r="I256"/>
      <c r="J256"/>
      <c r="K256"/>
      <c r="M256" t="s">
        <v>458</v>
      </c>
      <c r="N256" t="s">
        <v>457</v>
      </c>
    </row>
    <row r="257" spans="1:16" x14ac:dyDescent="0.3">
      <c r="A257" t="s">
        <v>459</v>
      </c>
      <c r="B257" t="s">
        <v>460</v>
      </c>
      <c r="C257"/>
      <c r="D257"/>
      <c r="E257"/>
      <c r="F257"/>
      <c r="G257"/>
      <c r="H257"/>
      <c r="I257"/>
      <c r="J257"/>
      <c r="K257"/>
      <c r="M257" t="s">
        <v>460</v>
      </c>
      <c r="N257" t="s">
        <v>459</v>
      </c>
    </row>
    <row r="258" spans="1:16" x14ac:dyDescent="0.3">
      <c r="A258" t="s">
        <v>461</v>
      </c>
      <c r="B258" t="s">
        <v>462</v>
      </c>
      <c r="C258"/>
      <c r="D258"/>
      <c r="E258"/>
      <c r="F258"/>
      <c r="G258"/>
      <c r="H258"/>
      <c r="I258"/>
      <c r="J258"/>
      <c r="K258"/>
      <c r="M258" t="s">
        <v>462</v>
      </c>
      <c r="N258" t="s">
        <v>461</v>
      </c>
    </row>
    <row r="259" spans="1:16" x14ac:dyDescent="0.3">
      <c r="A259" t="s">
        <v>463</v>
      </c>
      <c r="B259" t="s">
        <v>464</v>
      </c>
      <c r="C259"/>
      <c r="D259"/>
      <c r="E259" s="4"/>
      <c r="F259" s="4"/>
      <c r="G259" s="4"/>
      <c r="H259" s="13">
        <v>0.10000000000000014</v>
      </c>
      <c r="I259" s="13"/>
      <c r="J259" s="13"/>
      <c r="K259" s="13"/>
      <c r="M259" t="s">
        <v>464</v>
      </c>
      <c r="N259" t="s">
        <v>463</v>
      </c>
    </row>
    <row r="260" spans="1:16" x14ac:dyDescent="0.3">
      <c r="A260" t="s">
        <v>465</v>
      </c>
      <c r="B260" t="s">
        <v>466</v>
      </c>
      <c r="C260"/>
      <c r="D260"/>
      <c r="E260" s="4"/>
      <c r="F260" s="4"/>
      <c r="G260" s="4"/>
      <c r="H260" s="13">
        <v>0.10000000000000013</v>
      </c>
      <c r="I260" s="13"/>
      <c r="J260" s="13"/>
      <c r="K260" s="13"/>
      <c r="M260" t="s">
        <v>466</v>
      </c>
      <c r="N260" t="s">
        <v>465</v>
      </c>
    </row>
    <row r="261" spans="1:16" x14ac:dyDescent="0.3">
      <c r="A261" t="s">
        <v>467</v>
      </c>
      <c r="B261" t="s">
        <v>468</v>
      </c>
      <c r="C261"/>
      <c r="D261"/>
      <c r="E261" s="4"/>
      <c r="F261" s="4"/>
      <c r="G261" s="4"/>
      <c r="H261" s="13">
        <v>0.10000000000000016</v>
      </c>
      <c r="I261" s="13"/>
      <c r="J261" s="13"/>
      <c r="K261" s="13"/>
      <c r="M261" t="s">
        <v>468</v>
      </c>
      <c r="N261" t="s">
        <v>467</v>
      </c>
    </row>
    <row r="262" spans="1:16" x14ac:dyDescent="0.3">
      <c r="A262" t="s">
        <v>469</v>
      </c>
      <c r="B262" t="s">
        <v>470</v>
      </c>
      <c r="C262"/>
      <c r="D262"/>
      <c r="E262" s="4"/>
      <c r="F262" s="4"/>
      <c r="G262" s="4"/>
      <c r="H262" s="13">
        <v>0.10000000000000002</v>
      </c>
      <c r="I262" s="13"/>
      <c r="J262" s="13"/>
      <c r="K262" s="13"/>
      <c r="M262" t="s">
        <v>470</v>
      </c>
      <c r="N262" t="s">
        <v>469</v>
      </c>
      <c r="P262" s="14"/>
    </row>
    <row r="263" spans="1:16" x14ac:dyDescent="0.3">
      <c r="A263" t="s">
        <v>471</v>
      </c>
      <c r="B263" t="s">
        <v>472</v>
      </c>
      <c r="C263"/>
      <c r="D263"/>
      <c r="E263" s="4"/>
      <c r="F263" s="4"/>
      <c r="G263" s="4"/>
      <c r="H263" s="13">
        <v>0.10000000000000016</v>
      </c>
      <c r="I263" s="13"/>
      <c r="J263" s="13"/>
      <c r="K263" s="13"/>
      <c r="M263" t="s">
        <v>472</v>
      </c>
      <c r="N263" t="s">
        <v>471</v>
      </c>
    </row>
    <row r="264" spans="1:16" x14ac:dyDescent="0.3">
      <c r="A264" t="s">
        <v>473</v>
      </c>
      <c r="B264" t="s">
        <v>474</v>
      </c>
      <c r="C264"/>
      <c r="D264"/>
      <c r="E264"/>
      <c r="F264"/>
      <c r="G264"/>
      <c r="H264"/>
      <c r="I264"/>
      <c r="J264"/>
      <c r="K264"/>
      <c r="M264" t="s">
        <v>474</v>
      </c>
      <c r="N264" t="s">
        <v>473</v>
      </c>
    </row>
    <row r="265" spans="1:16" x14ac:dyDescent="0.3">
      <c r="A265" t="s">
        <v>475</v>
      </c>
      <c r="B265" t="s">
        <v>476</v>
      </c>
      <c r="C265"/>
      <c r="D265"/>
      <c r="E265"/>
      <c r="F265"/>
      <c r="G265"/>
      <c r="H265"/>
      <c r="I265"/>
      <c r="J265"/>
      <c r="K265"/>
      <c r="M265" t="s">
        <v>476</v>
      </c>
      <c r="N265" t="s">
        <v>475</v>
      </c>
    </row>
    <row r="266" spans="1:16" x14ac:dyDescent="0.3">
      <c r="A266" t="s">
        <v>477</v>
      </c>
      <c r="B266" t="s">
        <v>478</v>
      </c>
      <c r="C266" s="12"/>
      <c r="D266" s="4"/>
      <c r="E266" s="4"/>
      <c r="F266" s="4"/>
      <c r="G266" s="4"/>
      <c r="H266" s="13"/>
      <c r="I266" s="13"/>
      <c r="J266" s="13"/>
      <c r="K266" s="13"/>
      <c r="M266" t="s">
        <v>478</v>
      </c>
      <c r="N266" t="s">
        <v>477</v>
      </c>
    </row>
    <row r="267" spans="1:16" x14ac:dyDescent="0.3">
      <c r="A267" t="s">
        <v>479</v>
      </c>
      <c r="B267" t="s">
        <v>480</v>
      </c>
      <c r="C267" s="12"/>
      <c r="D267" s="4"/>
      <c r="E267" s="4"/>
      <c r="F267" s="4"/>
      <c r="G267" s="4"/>
      <c r="H267" s="13"/>
      <c r="I267" s="13"/>
      <c r="J267" s="13"/>
      <c r="K267" s="13"/>
      <c r="M267" t="s">
        <v>480</v>
      </c>
      <c r="N267" t="s">
        <v>479</v>
      </c>
    </row>
    <row r="268" spans="1:16" x14ac:dyDescent="0.3">
      <c r="A268" t="s">
        <v>481</v>
      </c>
      <c r="B268" t="s">
        <v>482</v>
      </c>
      <c r="C268" s="12"/>
      <c r="D268" s="4"/>
      <c r="E268" s="4"/>
      <c r="F268" s="4"/>
      <c r="G268" s="4"/>
      <c r="H268" s="13"/>
      <c r="I268" s="13"/>
      <c r="J268" s="13"/>
      <c r="K268" s="13"/>
      <c r="M268" t="s">
        <v>482</v>
      </c>
      <c r="N268" t="s">
        <v>481</v>
      </c>
    </row>
    <row r="269" spans="1:16" x14ac:dyDescent="0.3">
      <c r="A269" t="s">
        <v>483</v>
      </c>
      <c r="B269" t="s">
        <v>484</v>
      </c>
      <c r="C269" s="12"/>
      <c r="D269" s="4"/>
      <c r="E269" s="4"/>
      <c r="F269" s="4"/>
      <c r="G269" s="4"/>
      <c r="H269" s="13"/>
      <c r="I269" s="13"/>
      <c r="J269" s="13"/>
      <c r="K269" s="13"/>
      <c r="M269" t="s">
        <v>484</v>
      </c>
      <c r="N269" t="s">
        <v>483</v>
      </c>
    </row>
    <row r="270" spans="1:16" x14ac:dyDescent="0.3">
      <c r="A270" t="s">
        <v>485</v>
      </c>
      <c r="B270" t="s">
        <v>486</v>
      </c>
      <c r="C270" s="12"/>
      <c r="D270" s="4"/>
      <c r="E270" s="4"/>
      <c r="F270" s="4"/>
      <c r="G270" s="4"/>
      <c r="H270" s="13"/>
      <c r="I270" s="13"/>
      <c r="J270" s="13"/>
      <c r="K270" s="13"/>
      <c r="M270" t="s">
        <v>486</v>
      </c>
      <c r="N270" t="s">
        <v>485</v>
      </c>
      <c r="P270" s="14"/>
    </row>
    <row r="271" spans="1:16" x14ac:dyDescent="0.3">
      <c r="A271" t="s">
        <v>487</v>
      </c>
      <c r="B271" t="s">
        <v>488</v>
      </c>
      <c r="C271" s="12"/>
      <c r="D271" s="4"/>
      <c r="E271" s="4"/>
      <c r="F271" s="4"/>
      <c r="G271" s="4"/>
      <c r="H271" s="13"/>
      <c r="I271" s="13"/>
      <c r="J271" s="13"/>
      <c r="K271" s="13"/>
      <c r="M271" t="s">
        <v>488</v>
      </c>
      <c r="N271" t="s">
        <v>487</v>
      </c>
    </row>
    <row r="272" spans="1:16" x14ac:dyDescent="0.3">
      <c r="A272" t="s">
        <v>489</v>
      </c>
      <c r="B272" t="s">
        <v>490</v>
      </c>
      <c r="C272" s="12"/>
      <c r="D272" s="4"/>
      <c r="E272" s="4"/>
      <c r="F272" s="4"/>
      <c r="G272" s="4"/>
      <c r="H272" s="13"/>
      <c r="I272" s="13"/>
      <c r="J272" s="13"/>
      <c r="K272" s="13"/>
      <c r="M272" t="s">
        <v>490</v>
      </c>
      <c r="N272" t="s">
        <v>489</v>
      </c>
    </row>
    <row r="273" spans="1:17" x14ac:dyDescent="0.3">
      <c r="A273" t="s">
        <v>491</v>
      </c>
      <c r="B273" t="s">
        <v>492</v>
      </c>
      <c r="C273" s="12"/>
      <c r="D273" s="4"/>
      <c r="E273" s="4"/>
      <c r="F273" s="4"/>
      <c r="G273" s="4"/>
      <c r="H273" s="13"/>
      <c r="I273" s="13"/>
      <c r="J273" s="13"/>
      <c r="K273" s="13"/>
      <c r="M273" t="s">
        <v>492</v>
      </c>
      <c r="N273" t="s">
        <v>491</v>
      </c>
    </row>
    <row r="274" spans="1:17" x14ac:dyDescent="0.3">
      <c r="A274" t="s">
        <v>493</v>
      </c>
      <c r="B274" t="s">
        <v>494</v>
      </c>
      <c r="C274"/>
      <c r="D274"/>
      <c r="E274" s="4"/>
      <c r="F274" s="4"/>
      <c r="G274" s="4"/>
      <c r="H274" s="13">
        <v>0.10000000000000014</v>
      </c>
      <c r="I274" s="13"/>
      <c r="J274" s="13"/>
      <c r="K274" s="13"/>
      <c r="M274" t="s">
        <v>494</v>
      </c>
      <c r="N274" t="s">
        <v>493</v>
      </c>
    </row>
    <row r="275" spans="1:17" x14ac:dyDescent="0.3">
      <c r="A275" t="s">
        <v>495</v>
      </c>
      <c r="B275" t="s">
        <v>496</v>
      </c>
      <c r="C275"/>
      <c r="D275"/>
      <c r="E275"/>
      <c r="F275"/>
      <c r="G275"/>
      <c r="H275"/>
      <c r="I275"/>
      <c r="J275"/>
      <c r="K275"/>
      <c r="M275" t="s">
        <v>496</v>
      </c>
      <c r="N275" t="s">
        <v>495</v>
      </c>
    </row>
    <row r="276" spans="1:17" x14ac:dyDescent="0.3">
      <c r="A276" t="s">
        <v>309</v>
      </c>
      <c r="B276" t="s">
        <v>497</v>
      </c>
      <c r="C276"/>
      <c r="D276"/>
      <c r="E276" s="4"/>
      <c r="F276" s="4"/>
      <c r="G276" s="4"/>
      <c r="H276" s="13">
        <v>0.05</v>
      </c>
      <c r="I276" s="13"/>
      <c r="J276" s="13"/>
      <c r="K276" s="13"/>
      <c r="M276" t="s">
        <v>497</v>
      </c>
      <c r="N276" t="s">
        <v>309</v>
      </c>
    </row>
    <row r="277" spans="1:17" x14ac:dyDescent="0.3">
      <c r="A277"/>
      <c r="B277"/>
      <c r="C277" s="12"/>
      <c r="D277" s="4"/>
      <c r="E277" s="4"/>
      <c r="F277" s="4"/>
      <c r="G277" s="4"/>
      <c r="H277" s="13"/>
      <c r="I277" s="13"/>
      <c r="J277" s="13"/>
      <c r="K277" s="13"/>
      <c r="M277"/>
      <c r="N277"/>
    </row>
    <row r="278" spans="1:17" x14ac:dyDescent="0.3">
      <c r="A278"/>
      <c r="B278"/>
      <c r="C278" s="12"/>
      <c r="D278" s="4"/>
      <c r="E278" s="4"/>
      <c r="F278" s="4"/>
      <c r="G278" s="4"/>
      <c r="H278" s="13"/>
      <c r="I278" s="13"/>
      <c r="J278" s="13"/>
      <c r="K278" s="13"/>
      <c r="M278"/>
      <c r="N278"/>
    </row>
    <row r="279" spans="1:17" x14ac:dyDescent="0.3">
      <c r="A279" s="9"/>
      <c r="B279" s="10"/>
      <c r="C279" s="12"/>
      <c r="D279" s="4"/>
      <c r="E279" s="4"/>
      <c r="F279" s="4"/>
      <c r="G279" s="4"/>
      <c r="H279" s="13"/>
      <c r="I279" s="13"/>
      <c r="J279" s="13"/>
      <c r="K279" s="13"/>
    </row>
    <row r="280" spans="1:17" x14ac:dyDescent="0.3">
      <c r="A280" s="206" t="s">
        <v>498</v>
      </c>
      <c r="B280" s="206"/>
      <c r="C280" s="206"/>
      <c r="D280" s="206"/>
      <c r="E280" s="206"/>
      <c r="F280" s="5"/>
      <c r="G280" s="5"/>
      <c r="H280" s="1" t="s">
        <v>499</v>
      </c>
      <c r="M280" s="14"/>
      <c r="N280" s="14"/>
      <c r="O280" s="14"/>
      <c r="P280" s="14"/>
      <c r="Q280" s="14"/>
    </row>
    <row r="281" spans="1:17" x14ac:dyDescent="0.3">
      <c r="A281" s="207" t="s">
        <v>500</v>
      </c>
      <c r="B281" s="207"/>
      <c r="C281" s="207"/>
      <c r="D281" s="207"/>
      <c r="E281" s="207"/>
      <c r="F281" s="16"/>
      <c r="G281" s="16"/>
    </row>
    <row r="282" spans="1:17" x14ac:dyDescent="0.3">
      <c r="A282" s="208" t="s">
        <v>501</v>
      </c>
      <c r="B282" s="208"/>
      <c r="C282" s="208"/>
      <c r="D282" s="208"/>
      <c r="E282" s="208"/>
      <c r="F282" s="17"/>
      <c r="G282" s="17"/>
    </row>
    <row r="283" spans="1:17" x14ac:dyDescent="0.3">
      <c r="A283" s="18"/>
      <c r="B283" s="19" t="s">
        <v>1</v>
      </c>
      <c r="C283" s="20" t="s">
        <v>2</v>
      </c>
      <c r="D283" s="20" t="s">
        <v>3</v>
      </c>
      <c r="E283" s="20" t="s">
        <v>4</v>
      </c>
      <c r="F283" s="20" t="s">
        <v>5</v>
      </c>
      <c r="G283" s="20" t="s">
        <v>6</v>
      </c>
      <c r="H283" s="21"/>
      <c r="I283" s="21"/>
      <c r="J283" s="21"/>
    </row>
    <row r="284" spans="1:17" s="14" customFormat="1" x14ac:dyDescent="0.3">
      <c r="A284" s="22" t="s">
        <v>502</v>
      </c>
      <c r="B284" s="23"/>
      <c r="C284" s="18"/>
      <c r="D284" s="24"/>
      <c r="E284" s="25"/>
      <c r="F284" s="25"/>
      <c r="G284" s="25"/>
      <c r="H284" s="1"/>
      <c r="I284" s="1"/>
      <c r="J284" s="1"/>
      <c r="K284" s="1"/>
      <c r="L284" s="1"/>
      <c r="M284" s="2"/>
      <c r="N284" s="1"/>
      <c r="O284"/>
      <c r="P284"/>
      <c r="Q284"/>
    </row>
    <row r="285" spans="1:17" x14ac:dyDescent="0.3">
      <c r="A285" s="22" t="s">
        <v>503</v>
      </c>
      <c r="B285" s="26"/>
      <c r="C285" s="18"/>
      <c r="D285" s="24"/>
      <c r="E285" s="25"/>
      <c r="F285" s="25"/>
      <c r="G285" s="25"/>
    </row>
    <row r="286" spans="1:17" x14ac:dyDescent="0.3">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3">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3">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3">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3">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3">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3">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3">
      <c r="A293" s="25"/>
      <c r="B293" s="25"/>
      <c r="C293" s="25"/>
      <c r="D293" s="25"/>
      <c r="E293" s="25"/>
      <c r="F293" s="25"/>
      <c r="G293" s="25"/>
      <c r="H293" s="33"/>
      <c r="I293" s="1">
        <f>+E292*(1+I292)</f>
        <v>2.029E-3</v>
      </c>
    </row>
    <row r="294" spans="1:17" x14ac:dyDescent="0.3">
      <c r="A294" s="25"/>
      <c r="B294" s="25"/>
      <c r="C294" s="25"/>
      <c r="D294" s="25"/>
      <c r="E294" s="25"/>
      <c r="F294" s="25"/>
      <c r="G294" s="25"/>
    </row>
    <row r="295" spans="1:17" x14ac:dyDescent="0.3">
      <c r="A295" s="22" t="s">
        <v>514</v>
      </c>
      <c r="B295" s="34"/>
      <c r="C295" s="18"/>
      <c r="D295" s="35"/>
      <c r="E295" s="36"/>
      <c r="F295" s="25"/>
      <c r="G295" s="25"/>
      <c r="M295" s="14"/>
      <c r="N295" s="14"/>
      <c r="O295" s="14"/>
      <c r="P295" s="14"/>
      <c r="Q295" s="14"/>
    </row>
    <row r="296" spans="1:17" x14ac:dyDescent="0.3">
      <c r="A296" s="25"/>
      <c r="B296" s="18"/>
      <c r="C296" s="18"/>
      <c r="D296" s="37"/>
      <c r="E296" s="36"/>
      <c r="F296" s="25"/>
      <c r="G296" s="25"/>
    </row>
    <row r="297" spans="1:17" x14ac:dyDescent="0.3">
      <c r="A297" s="25" t="s">
        <v>515</v>
      </c>
      <c r="B297" s="18"/>
      <c r="C297" s="18"/>
      <c r="D297" s="37"/>
      <c r="E297" s="25"/>
      <c r="F297" s="25"/>
      <c r="G297" s="25"/>
    </row>
    <row r="298" spans="1:17" x14ac:dyDescent="0.3">
      <c r="A298" s="25"/>
      <c r="B298" s="18"/>
      <c r="C298" s="18"/>
      <c r="D298" s="37"/>
      <c r="E298" s="25"/>
      <c r="F298" s="25"/>
      <c r="G298" s="25"/>
    </row>
    <row r="299" spans="1:17" s="14" customFormat="1" x14ac:dyDescent="0.3">
      <c r="A299" s="22" t="s">
        <v>22</v>
      </c>
      <c r="B299" s="18"/>
      <c r="C299" s="18"/>
      <c r="D299" s="37"/>
      <c r="E299" s="25"/>
      <c r="F299" s="25"/>
      <c r="G299" s="25"/>
      <c r="H299" s="1"/>
      <c r="I299" s="1"/>
      <c r="J299" s="1"/>
      <c r="K299" s="1"/>
      <c r="L299" s="1"/>
      <c r="M299" s="2"/>
      <c r="N299" s="1"/>
      <c r="O299"/>
      <c r="P299"/>
      <c r="Q299"/>
    </row>
    <row r="300" spans="1:17" x14ac:dyDescent="0.3">
      <c r="A300" s="25" t="s">
        <v>516</v>
      </c>
      <c r="B300" s="18"/>
      <c r="C300" s="18"/>
      <c r="D300" s="37"/>
      <c r="E300" s="25"/>
      <c r="F300" s="25"/>
      <c r="G300" s="25"/>
    </row>
    <row r="301" spans="1:17" x14ac:dyDescent="0.3">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3">
      <c r="A302" s="25"/>
      <c r="B302" s="38"/>
      <c r="C302" s="39"/>
      <c r="D302" s="39"/>
      <c r="E302" s="39"/>
      <c r="F302" s="39"/>
      <c r="G302" s="39"/>
    </row>
    <row r="303" spans="1:17" x14ac:dyDescent="0.3">
      <c r="A303" s="40"/>
      <c r="B303" s="38"/>
      <c r="C303" s="38"/>
      <c r="D303" s="39"/>
      <c r="E303" s="39"/>
      <c r="F303" s="39"/>
      <c r="G303" s="39"/>
    </row>
    <row r="304" spans="1:17" x14ac:dyDescent="0.3">
      <c r="A304" s="25"/>
      <c r="B304" s="37"/>
      <c r="C304" s="18"/>
      <c r="D304" s="24"/>
      <c r="E304" s="25"/>
      <c r="F304" s="25"/>
      <c r="G304" s="25"/>
    </row>
    <row r="305" spans="1:17" s="14" customFormat="1" x14ac:dyDescent="0.3">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3">
      <c r="A306" s="18"/>
      <c r="B306" s="42"/>
      <c r="C306" s="43"/>
      <c r="D306" s="22"/>
      <c r="E306" s="22"/>
      <c r="F306" s="22"/>
      <c r="G306" s="22"/>
    </row>
    <row r="307" spans="1:17" x14ac:dyDescent="0.3">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3">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3">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3">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3">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3">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3">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3">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3">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3">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3">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3">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3">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3">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3">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3">
      <c r="A322" s="25"/>
      <c r="B322" s="37"/>
      <c r="C322" s="18"/>
      <c r="D322" s="24"/>
      <c r="E322" s="25"/>
      <c r="F322" s="25"/>
      <c r="G322" s="25"/>
    </row>
    <row r="323" spans="1:17" x14ac:dyDescent="0.3">
      <c r="A323" s="45" t="s">
        <v>534</v>
      </c>
      <c r="B323" s="37"/>
      <c r="C323" s="18"/>
      <c r="D323" s="24"/>
      <c r="E323" s="25"/>
      <c r="F323" s="25"/>
      <c r="G323" s="25"/>
    </row>
    <row r="324" spans="1:17" x14ac:dyDescent="0.3">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3">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3">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3">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3">
      <c r="A328" s="25"/>
      <c r="B328" s="37"/>
      <c r="C328" s="18"/>
      <c r="D328" s="24"/>
      <c r="E328" s="25"/>
      <c r="F328" s="25"/>
      <c r="G328" s="25"/>
    </row>
    <row r="329" spans="1:17" s="14" customFormat="1" x14ac:dyDescent="0.3">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3">
      <c r="A330" s="48"/>
      <c r="B330" s="37"/>
      <c r="C330" s="18"/>
      <c r="D330" s="24"/>
      <c r="E330" s="25"/>
      <c r="F330" s="25"/>
      <c r="G330" s="25"/>
    </row>
    <row r="331" spans="1:17" x14ac:dyDescent="0.3">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3">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3">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3">
      <c r="A334" s="49"/>
      <c r="B334" s="37"/>
      <c r="C334" s="39"/>
      <c r="D334" s="39"/>
      <c r="E334" s="39"/>
      <c r="F334" s="39"/>
      <c r="G334" s="39"/>
    </row>
    <row r="335" spans="1:17" x14ac:dyDescent="0.3">
      <c r="A335" s="49"/>
      <c r="B335" s="37"/>
      <c r="C335" s="39"/>
      <c r="D335" s="39"/>
      <c r="E335" s="39"/>
      <c r="F335" s="39"/>
      <c r="G335" s="39"/>
    </row>
    <row r="336" spans="1:17" x14ac:dyDescent="0.3">
      <c r="A336" s="49"/>
      <c r="B336" s="37"/>
      <c r="C336" s="18"/>
      <c r="D336" s="18"/>
      <c r="E336" s="18"/>
      <c r="F336" s="18"/>
      <c r="G336" s="18"/>
    </row>
    <row r="337" spans="1:17" s="14" customFormat="1" x14ac:dyDescent="0.3">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3">
      <c r="A338" s="48"/>
      <c r="B338" s="50"/>
      <c r="C338" s="42"/>
      <c r="D338" s="43"/>
      <c r="E338" s="22"/>
      <c r="F338" s="22"/>
      <c r="G338" s="22"/>
    </row>
    <row r="339" spans="1:17" x14ac:dyDescent="0.3">
      <c r="A339" s="49" t="s">
        <v>542</v>
      </c>
      <c r="B339" s="37"/>
      <c r="C339" s="39"/>
      <c r="D339" s="39"/>
      <c r="E339" s="39"/>
      <c r="F339" s="39"/>
      <c r="G339" s="39"/>
    </row>
    <row r="340" spans="1:17" x14ac:dyDescent="0.3">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3">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3">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3">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3">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3">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3">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3">
      <c r="A347" s="49"/>
      <c r="B347" s="37"/>
      <c r="C347" s="39"/>
      <c r="D347" s="39"/>
      <c r="E347" s="39"/>
      <c r="F347" s="39"/>
      <c r="G347" s="39"/>
    </row>
    <row r="348" spans="1:17" x14ac:dyDescent="0.3">
      <c r="A348" s="49"/>
      <c r="B348" s="37"/>
      <c r="C348" s="39"/>
      <c r="D348" s="39"/>
      <c r="E348" s="39"/>
      <c r="F348" s="39"/>
      <c r="G348" s="39"/>
    </row>
    <row r="349" spans="1:17" x14ac:dyDescent="0.3">
      <c r="A349" s="22" t="s">
        <v>550</v>
      </c>
      <c r="B349" s="37"/>
      <c r="C349" s="18"/>
      <c r="D349" s="24"/>
      <c r="E349" s="25"/>
      <c r="F349" s="25"/>
      <c r="G349" s="25"/>
    </row>
    <row r="350" spans="1:17" x14ac:dyDescent="0.3">
      <c r="A350" s="22"/>
      <c r="B350" s="37"/>
      <c r="C350" s="18"/>
      <c r="D350" s="24"/>
      <c r="E350" s="25"/>
      <c r="F350" s="25"/>
      <c r="G350" s="25"/>
    </row>
    <row r="351" spans="1:17" x14ac:dyDescent="0.3">
      <c r="A351" s="49"/>
      <c r="B351" s="37"/>
      <c r="C351" s="39"/>
      <c r="D351" s="39"/>
      <c r="E351" s="39"/>
      <c r="F351" s="39"/>
      <c r="G351" s="39"/>
      <c r="I351" s="29"/>
      <c r="J351" s="29"/>
      <c r="K351" s="29"/>
    </row>
    <row r="352" spans="1:17" x14ac:dyDescent="0.3">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3">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3">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3">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3">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3">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3">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3">
      <c r="A359" s="49"/>
      <c r="B359" s="37"/>
      <c r="C359" s="18"/>
      <c r="D359" s="24"/>
      <c r="E359" s="25"/>
      <c r="F359" s="25"/>
      <c r="G359" s="25"/>
    </row>
    <row r="360" spans="1:11" x14ac:dyDescent="0.3">
      <c r="A360" s="22" t="s">
        <v>551</v>
      </c>
      <c r="B360" s="37"/>
      <c r="C360" s="18"/>
      <c r="D360" s="24"/>
      <c r="E360" s="25"/>
      <c r="F360" s="25"/>
      <c r="G360" s="25"/>
    </row>
    <row r="361" spans="1:11" x14ac:dyDescent="0.3">
      <c r="A361" s="22"/>
      <c r="B361" s="37"/>
      <c r="C361" s="18"/>
      <c r="D361" s="24"/>
      <c r="E361" s="25"/>
      <c r="F361" s="25"/>
      <c r="G361" s="25"/>
    </row>
    <row r="362" spans="1:11" x14ac:dyDescent="0.3">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3">
      <c r="A363" s="49"/>
      <c r="B363" s="37"/>
      <c r="C363" s="18"/>
      <c r="D363" s="24"/>
      <c r="E363" s="25"/>
      <c r="F363" s="25"/>
      <c r="G363" s="25"/>
    </row>
    <row r="364" spans="1:11" x14ac:dyDescent="0.3">
      <c r="A364" s="22" t="s">
        <v>553</v>
      </c>
      <c r="B364" s="37"/>
      <c r="C364" s="18"/>
      <c r="D364" s="24"/>
      <c r="E364" s="25"/>
      <c r="F364" s="25"/>
      <c r="G364" s="25"/>
    </row>
    <row r="365" spans="1:11" x14ac:dyDescent="0.3">
      <c r="A365" s="22"/>
      <c r="B365" s="37"/>
      <c r="C365" s="18"/>
      <c r="D365" s="24"/>
      <c r="E365" s="25"/>
      <c r="F365" s="25"/>
      <c r="G365" s="25"/>
    </row>
    <row r="366" spans="1:11" x14ac:dyDescent="0.3">
      <c r="A366" s="49" t="s">
        <v>554</v>
      </c>
      <c r="B366" s="37"/>
      <c r="C366" s="18"/>
      <c r="D366" s="24"/>
      <c r="E366" s="25"/>
      <c r="F366" s="25"/>
      <c r="G366" s="25"/>
    </row>
    <row r="367" spans="1:11" x14ac:dyDescent="0.3">
      <c r="A367" s="49" t="s">
        <v>555</v>
      </c>
      <c r="B367" s="37"/>
      <c r="C367" s="18"/>
      <c r="D367" s="24"/>
      <c r="E367" s="25"/>
      <c r="F367" s="25"/>
      <c r="G367" s="25"/>
    </row>
    <row r="368" spans="1:11" x14ac:dyDescent="0.3">
      <c r="A368" s="49" t="s">
        <v>556</v>
      </c>
      <c r="B368" s="37"/>
      <c r="C368" s="18"/>
      <c r="D368" s="24"/>
      <c r="E368" s="25"/>
      <c r="F368" s="25"/>
      <c r="G368" s="25"/>
    </row>
    <row r="369" spans="1:7" x14ac:dyDescent="0.3">
      <c r="A369" s="49"/>
      <c r="B369" s="37"/>
      <c r="C369" s="18"/>
      <c r="D369" s="24"/>
      <c r="E369" s="25"/>
      <c r="F369" s="25"/>
      <c r="G369" s="25"/>
    </row>
    <row r="370" spans="1:7" x14ac:dyDescent="0.3">
      <c r="A370" s="22" t="s">
        <v>557</v>
      </c>
      <c r="B370" s="37"/>
      <c r="C370" s="18"/>
      <c r="D370" s="24"/>
      <c r="E370" s="25"/>
      <c r="F370" s="25"/>
      <c r="G370" s="25"/>
    </row>
    <row r="371" spans="1:7" x14ac:dyDescent="0.3">
      <c r="A371" s="22"/>
      <c r="B371" s="37"/>
      <c r="C371" s="18"/>
      <c r="D371" s="24"/>
      <c r="E371" s="25"/>
      <c r="F371" s="25"/>
      <c r="G371" s="25"/>
    </row>
    <row r="372" spans="1:7" x14ac:dyDescent="0.3">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3">
      <c r="A373" s="49"/>
      <c r="B373" s="37"/>
      <c r="C373" s="18"/>
      <c r="D373" s="24"/>
      <c r="E373" s="25"/>
      <c r="F373" s="25"/>
      <c r="G373" s="25"/>
    </row>
    <row r="374" spans="1:7" x14ac:dyDescent="0.3">
      <c r="A374" s="22" t="s">
        <v>559</v>
      </c>
      <c r="B374" s="37"/>
      <c r="C374" s="18"/>
      <c r="D374" s="24"/>
      <c r="E374" s="25"/>
      <c r="F374" s="25"/>
      <c r="G374" s="25"/>
    </row>
    <row r="375" spans="1:7" x14ac:dyDescent="0.3">
      <c r="A375" s="22"/>
      <c r="B375" s="37"/>
      <c r="C375" s="18"/>
      <c r="D375" s="24"/>
      <c r="E375" s="25"/>
      <c r="F375" s="25"/>
      <c r="G375" s="25"/>
    </row>
    <row r="376" spans="1:7" x14ac:dyDescent="0.3">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3">
      <c r="A377" s="49"/>
      <c r="B377" s="37"/>
      <c r="C377" s="18"/>
      <c r="D377" s="24"/>
      <c r="E377" s="25"/>
      <c r="F377" s="25"/>
      <c r="G377" s="25"/>
    </row>
    <row r="378" spans="1:7" x14ac:dyDescent="0.3">
      <c r="A378" s="49" t="s">
        <v>561</v>
      </c>
      <c r="B378" s="37"/>
      <c r="C378" s="18"/>
      <c r="D378" s="24"/>
      <c r="E378" s="25"/>
      <c r="F378" s="25"/>
      <c r="G378" s="25"/>
    </row>
    <row r="379" spans="1:7" x14ac:dyDescent="0.3">
      <c r="A379" s="49" t="s">
        <v>562</v>
      </c>
      <c r="B379" s="37"/>
      <c r="C379" s="18"/>
      <c r="D379" s="24"/>
      <c r="E379" s="25"/>
      <c r="F379" s="25"/>
      <c r="G379" s="25"/>
    </row>
    <row r="380" spans="1:7" x14ac:dyDescent="0.3">
      <c r="A380" s="49" t="s">
        <v>563</v>
      </c>
      <c r="B380" s="37"/>
      <c r="C380" s="18"/>
      <c r="D380" s="24"/>
      <c r="E380" s="25"/>
      <c r="F380" s="25"/>
      <c r="G380" s="25"/>
    </row>
    <row r="381" spans="1:7" x14ac:dyDescent="0.3">
      <c r="A381" s="49" t="s">
        <v>564</v>
      </c>
      <c r="B381" s="37"/>
      <c r="C381" s="18"/>
      <c r="D381" s="24"/>
      <c r="E381" s="25"/>
      <c r="F381" s="25"/>
      <c r="G381" s="25"/>
    </row>
    <row r="382" spans="1:7" x14ac:dyDescent="0.3">
      <c r="A382" s="49"/>
      <c r="B382" s="37"/>
      <c r="C382" s="18"/>
      <c r="D382" s="24"/>
      <c r="E382" s="25"/>
      <c r="F382" s="25"/>
      <c r="G382" s="25"/>
    </row>
    <row r="383" spans="1:7" x14ac:dyDescent="0.3">
      <c r="A383" s="22" t="s">
        <v>565</v>
      </c>
      <c r="B383" s="37"/>
      <c r="C383" s="18"/>
      <c r="D383" s="24"/>
      <c r="E383" s="25"/>
      <c r="F383" s="25"/>
      <c r="G383" s="25"/>
    </row>
    <row r="384" spans="1:7" x14ac:dyDescent="0.3">
      <c r="A384" s="22"/>
      <c r="B384" s="37"/>
      <c r="C384" s="18"/>
      <c r="D384" s="24"/>
      <c r="E384" s="25"/>
      <c r="F384" s="25"/>
      <c r="G384" s="25"/>
    </row>
    <row r="385" spans="1:7" x14ac:dyDescent="0.3">
      <c r="A385" s="49" t="s">
        <v>566</v>
      </c>
      <c r="B385" s="37"/>
      <c r="C385" s="18"/>
      <c r="D385" s="24"/>
      <c r="E385" s="25"/>
      <c r="F385" s="25"/>
      <c r="G385" s="25"/>
    </row>
    <row r="386" spans="1:7" x14ac:dyDescent="0.3">
      <c r="A386" s="49" t="s">
        <v>567</v>
      </c>
      <c r="B386" s="37"/>
      <c r="C386" s="18"/>
      <c r="D386" s="24"/>
      <c r="E386" s="25"/>
      <c r="F386" s="25"/>
      <c r="G386" s="25"/>
    </row>
    <row r="387" spans="1:7" x14ac:dyDescent="0.3">
      <c r="A387" s="49" t="s">
        <v>568</v>
      </c>
      <c r="B387" s="37"/>
      <c r="C387" s="18"/>
      <c r="D387" s="24"/>
      <c r="E387" s="25"/>
      <c r="F387" s="25"/>
      <c r="G387" s="25"/>
    </row>
    <row r="388" spans="1:7" x14ac:dyDescent="0.3">
      <c r="A388" s="18" t="s">
        <v>569</v>
      </c>
      <c r="B388" s="37"/>
      <c r="C388" s="18"/>
      <c r="D388" s="24"/>
      <c r="E388" s="25"/>
      <c r="F388" s="25"/>
      <c r="G388" s="25"/>
    </row>
    <row r="389" spans="1:7" x14ac:dyDescent="0.3">
      <c r="A389" s="18" t="s">
        <v>570</v>
      </c>
      <c r="B389" s="37"/>
      <c r="C389" s="18"/>
      <c r="D389" s="24"/>
      <c r="E389" s="25"/>
      <c r="F389" s="25"/>
      <c r="G389" s="25"/>
    </row>
    <row r="390" spans="1:7" x14ac:dyDescent="0.3">
      <c r="A390" s="18"/>
      <c r="B390" s="37"/>
      <c r="C390" s="18"/>
      <c r="D390" s="24"/>
      <c r="E390" s="25"/>
      <c r="F390" s="25"/>
      <c r="G390" s="25"/>
    </row>
    <row r="391" spans="1:7" x14ac:dyDescent="0.3">
      <c r="A391" s="42" t="s">
        <v>571</v>
      </c>
      <c r="B391" s="37"/>
      <c r="C391" s="18"/>
      <c r="D391" s="24"/>
      <c r="E391" s="25"/>
      <c r="F391" s="25"/>
      <c r="G391" s="25"/>
    </row>
    <row r="392" spans="1:7" x14ac:dyDescent="0.3">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3">
      <c r="A393" s="51"/>
      <c r="B393" s="37"/>
      <c r="C393" s="18"/>
      <c r="D393" s="24"/>
      <c r="E393" s="25"/>
      <c r="F393" s="25"/>
      <c r="G393" s="25"/>
    </row>
    <row r="394" spans="1:7" x14ac:dyDescent="0.3">
      <c r="A394" s="52" t="s">
        <v>573</v>
      </c>
      <c r="B394" s="37"/>
      <c r="C394" s="18"/>
      <c r="D394" s="24"/>
      <c r="E394" s="25"/>
      <c r="F394" s="25"/>
      <c r="G394" s="25"/>
    </row>
    <row r="395" spans="1:7" x14ac:dyDescent="0.3">
      <c r="A395" s="52" t="s">
        <v>574</v>
      </c>
      <c r="B395" s="37"/>
      <c r="C395" s="18"/>
      <c r="D395" s="24"/>
      <c r="E395" s="25"/>
      <c r="F395" s="25"/>
      <c r="G395" s="25"/>
    </row>
    <row r="396" spans="1:7" x14ac:dyDescent="0.3">
      <c r="A396" s="52" t="s">
        <v>575</v>
      </c>
      <c r="B396" s="37"/>
      <c r="C396" s="18"/>
      <c r="D396" s="24"/>
      <c r="E396" s="25"/>
      <c r="F396" s="25"/>
      <c r="G396" s="25"/>
    </row>
    <row r="397" spans="1:7" x14ac:dyDescent="0.3">
      <c r="A397" s="52" t="s">
        <v>576</v>
      </c>
      <c r="B397" s="37"/>
      <c r="C397" s="18"/>
      <c r="D397" s="24"/>
      <c r="E397" s="25"/>
      <c r="F397" s="25"/>
      <c r="G397" s="25"/>
    </row>
    <row r="398" spans="1:7" x14ac:dyDescent="0.3">
      <c r="A398" s="52" t="s">
        <v>577</v>
      </c>
      <c r="B398" s="37"/>
      <c r="C398" s="18"/>
      <c r="D398" s="24"/>
      <c r="E398" s="25"/>
      <c r="F398" s="25"/>
      <c r="G398" s="25"/>
    </row>
    <row r="399" spans="1:7" x14ac:dyDescent="0.3">
      <c r="A399" s="51"/>
      <c r="B399" s="37"/>
      <c r="C399" s="18"/>
      <c r="D399" s="24"/>
      <c r="E399" s="25"/>
      <c r="F399" s="25"/>
      <c r="G399" s="25"/>
    </row>
    <row r="400" spans="1:7" x14ac:dyDescent="0.3">
      <c r="A400" s="51" t="s">
        <v>578</v>
      </c>
      <c r="B400" s="37" t="s">
        <v>579</v>
      </c>
      <c r="C400" s="39"/>
      <c r="D400" s="39"/>
      <c r="E400" s="39"/>
      <c r="F400" s="39"/>
      <c r="G400" s="39"/>
    </row>
    <row r="401" spans="1:7" x14ac:dyDescent="0.3">
      <c r="A401" s="18"/>
      <c r="B401" s="37"/>
      <c r="C401" s="18"/>
      <c r="D401" s="24"/>
      <c r="E401" s="25"/>
      <c r="F401" s="25"/>
      <c r="G401" s="25"/>
    </row>
    <row r="402" spans="1:7" x14ac:dyDescent="0.3">
      <c r="A402" s="42" t="s">
        <v>580</v>
      </c>
      <c r="B402" s="37"/>
      <c r="C402" s="18"/>
      <c r="D402" s="24"/>
      <c r="E402" s="25"/>
      <c r="F402" s="25"/>
      <c r="G402" s="25"/>
    </row>
    <row r="403" spans="1:7" x14ac:dyDescent="0.3">
      <c r="A403" s="18"/>
      <c r="B403" s="37"/>
      <c r="C403" s="18"/>
      <c r="D403" s="24"/>
      <c r="E403" s="25"/>
      <c r="F403" s="25"/>
      <c r="G403" s="25"/>
    </row>
    <row r="404" spans="1:7" x14ac:dyDescent="0.3">
      <c r="A404" s="18" t="s">
        <v>581</v>
      </c>
      <c r="B404" s="37"/>
      <c r="C404" s="18">
        <v>30</v>
      </c>
      <c r="D404" s="39">
        <f>ROUND(C404*(1+D$22),0)</f>
        <v>33</v>
      </c>
      <c r="E404" s="39" t="s">
        <v>582</v>
      </c>
      <c r="F404" s="39" t="s">
        <v>582</v>
      </c>
      <c r="G404" s="39" t="s">
        <v>582</v>
      </c>
    </row>
    <row r="405" spans="1:7" x14ac:dyDescent="0.3">
      <c r="A405" s="18"/>
      <c r="B405" s="37"/>
      <c r="C405" s="18"/>
      <c r="D405" s="24"/>
      <c r="E405" s="25"/>
      <c r="F405" s="25"/>
      <c r="G405" s="25"/>
    </row>
    <row r="406" spans="1:7" x14ac:dyDescent="0.3">
      <c r="A406" s="18" t="s">
        <v>583</v>
      </c>
      <c r="B406" s="37"/>
      <c r="C406" s="18"/>
      <c r="D406" s="24"/>
      <c r="E406" s="25"/>
      <c r="F406" s="25"/>
      <c r="G406" s="25"/>
    </row>
    <row r="407" spans="1:7" x14ac:dyDescent="0.3">
      <c r="A407" s="18" t="s">
        <v>584</v>
      </c>
      <c r="B407" s="37"/>
      <c r="C407" s="18">
        <v>300</v>
      </c>
      <c r="D407" s="39">
        <f>ROUND(C407*(1+C$22),0)</f>
        <v>330</v>
      </c>
      <c r="E407" s="39" t="s">
        <v>582</v>
      </c>
      <c r="F407" s="39" t="s">
        <v>582</v>
      </c>
      <c r="G407" s="39" t="s">
        <v>582</v>
      </c>
    </row>
    <row r="408" spans="1:7" x14ac:dyDescent="0.3">
      <c r="A408" s="18" t="s">
        <v>585</v>
      </c>
      <c r="B408" s="37"/>
      <c r="C408" s="18">
        <v>200</v>
      </c>
      <c r="D408" s="39">
        <f t="shared" ref="D408:D410" si="31">ROUND(C408*(1+C$22),0)</f>
        <v>220</v>
      </c>
      <c r="E408" s="39" t="s">
        <v>582</v>
      </c>
      <c r="F408" s="39" t="s">
        <v>582</v>
      </c>
      <c r="G408" s="39" t="s">
        <v>582</v>
      </c>
    </row>
    <row r="409" spans="1:7" x14ac:dyDescent="0.3">
      <c r="A409" s="18" t="s">
        <v>586</v>
      </c>
      <c r="B409" s="37"/>
      <c r="C409" s="18">
        <v>200</v>
      </c>
      <c r="D409" s="39">
        <f t="shared" si="31"/>
        <v>220</v>
      </c>
      <c r="E409" s="39" t="s">
        <v>582</v>
      </c>
      <c r="F409" s="39" t="s">
        <v>582</v>
      </c>
      <c r="G409" s="39" t="s">
        <v>582</v>
      </c>
    </row>
    <row r="410" spans="1:7" x14ac:dyDescent="0.3">
      <c r="A410" s="18" t="s">
        <v>587</v>
      </c>
      <c r="B410" s="37"/>
      <c r="C410" s="18">
        <v>500</v>
      </c>
      <c r="D410" s="39">
        <f t="shared" si="31"/>
        <v>550</v>
      </c>
      <c r="E410" s="39" t="s">
        <v>582</v>
      </c>
      <c r="F410" s="39" t="s">
        <v>582</v>
      </c>
      <c r="G410" s="39" t="s">
        <v>582</v>
      </c>
    </row>
    <row r="411" spans="1:7" x14ac:dyDescent="0.3">
      <c r="A411" s="18"/>
      <c r="B411" s="37"/>
      <c r="C411" s="18"/>
      <c r="D411" s="39"/>
      <c r="E411" s="39"/>
      <c r="F411" s="39"/>
      <c r="G411" s="39"/>
    </row>
    <row r="412" spans="1:7" x14ac:dyDescent="0.3">
      <c r="A412" s="209" t="s">
        <v>588</v>
      </c>
      <c r="B412" s="210"/>
      <c r="C412" s="210"/>
      <c r="D412" s="210"/>
      <c r="E412" s="210"/>
      <c r="F412" s="210"/>
      <c r="G412" s="211"/>
    </row>
    <row r="413" spans="1:7" x14ac:dyDescent="0.3">
      <c r="A413" s="53" t="s">
        <v>589</v>
      </c>
      <c r="B413" s="54"/>
      <c r="C413" s="55"/>
      <c r="D413" s="56"/>
      <c r="E413" s="202" t="s">
        <v>590</v>
      </c>
      <c r="F413" s="202"/>
      <c r="G413" s="202"/>
    </row>
    <row r="414" spans="1:7" x14ac:dyDescent="0.3">
      <c r="A414" s="201" t="s">
        <v>591</v>
      </c>
      <c r="B414" s="57" t="s">
        <v>592</v>
      </c>
      <c r="C414" s="55"/>
      <c r="D414" s="56"/>
      <c r="E414" s="56">
        <v>4000</v>
      </c>
      <c r="F414" s="56">
        <f>ROUND(E414*(1+F$22),0)</f>
        <v>4400</v>
      </c>
      <c r="G414" s="56">
        <f t="shared" ref="G414:G425" si="32">ROUND(F414*(1+G$22),0)</f>
        <v>4840</v>
      </c>
    </row>
    <row r="415" spans="1:7" x14ac:dyDescent="0.3">
      <c r="A415" s="201"/>
      <c r="B415" s="57" t="s">
        <v>593</v>
      </c>
      <c r="C415" s="55"/>
      <c r="D415" s="56"/>
      <c r="E415" s="56">
        <v>6000</v>
      </c>
      <c r="F415" s="56">
        <f t="shared" ref="F415:F425" si="33">ROUND(E415*(1+F$22),0)</f>
        <v>6600</v>
      </c>
      <c r="G415" s="56">
        <f t="shared" si="32"/>
        <v>7260</v>
      </c>
    </row>
    <row r="416" spans="1:7" x14ac:dyDescent="0.3">
      <c r="A416" s="201"/>
      <c r="B416" s="57" t="s">
        <v>594</v>
      </c>
      <c r="C416" s="55"/>
      <c r="D416" s="56"/>
      <c r="E416" s="56">
        <v>7500</v>
      </c>
      <c r="F416" s="56">
        <f t="shared" si="33"/>
        <v>8250</v>
      </c>
      <c r="G416" s="56">
        <f t="shared" si="32"/>
        <v>9075</v>
      </c>
    </row>
    <row r="417" spans="1:7" x14ac:dyDescent="0.3">
      <c r="A417" s="55" t="s">
        <v>584</v>
      </c>
      <c r="B417" s="58"/>
      <c r="C417" s="55"/>
      <c r="D417" s="56"/>
      <c r="E417" s="56">
        <v>2000</v>
      </c>
      <c r="F417" s="56">
        <f t="shared" si="33"/>
        <v>2200</v>
      </c>
      <c r="G417" s="56">
        <f t="shared" si="32"/>
        <v>2420</v>
      </c>
    </row>
    <row r="418" spans="1:7" x14ac:dyDescent="0.3">
      <c r="A418" s="55" t="s">
        <v>595</v>
      </c>
      <c r="B418" s="58"/>
      <c r="C418" s="55"/>
      <c r="D418" s="56"/>
      <c r="E418" s="56">
        <v>1200</v>
      </c>
      <c r="F418" s="56">
        <f t="shared" si="33"/>
        <v>1320</v>
      </c>
      <c r="G418" s="56">
        <f t="shared" si="32"/>
        <v>1452</v>
      </c>
    </row>
    <row r="419" spans="1:7" x14ac:dyDescent="0.3">
      <c r="A419" s="55" t="s">
        <v>596</v>
      </c>
      <c r="B419" s="58"/>
      <c r="C419" s="55"/>
      <c r="D419" s="56"/>
      <c r="E419" s="56">
        <v>2000</v>
      </c>
      <c r="F419" s="56">
        <f t="shared" si="33"/>
        <v>2200</v>
      </c>
      <c r="G419" s="56">
        <f t="shared" si="32"/>
        <v>2420</v>
      </c>
    </row>
    <row r="420" spans="1:7" x14ac:dyDescent="0.3">
      <c r="A420" s="55" t="s">
        <v>597</v>
      </c>
      <c r="B420" s="58"/>
      <c r="C420" s="55"/>
      <c r="D420" s="56"/>
      <c r="E420" s="56">
        <v>2000</v>
      </c>
      <c r="F420" s="56">
        <f t="shared" si="33"/>
        <v>2200</v>
      </c>
      <c r="G420" s="56">
        <f t="shared" si="32"/>
        <v>2420</v>
      </c>
    </row>
    <row r="421" spans="1:7" x14ac:dyDescent="0.3">
      <c r="A421" s="55" t="s">
        <v>598</v>
      </c>
      <c r="B421" s="58"/>
      <c r="C421" s="55"/>
      <c r="D421" s="56"/>
      <c r="E421" s="56">
        <v>1000</v>
      </c>
      <c r="F421" s="56">
        <f t="shared" si="33"/>
        <v>1100</v>
      </c>
      <c r="G421" s="56">
        <f t="shared" si="32"/>
        <v>1210</v>
      </c>
    </row>
    <row r="422" spans="1:7" x14ac:dyDescent="0.3">
      <c r="A422" s="55" t="s">
        <v>599</v>
      </c>
      <c r="B422" s="58"/>
      <c r="C422" s="55"/>
      <c r="D422" s="56"/>
      <c r="E422" s="56">
        <v>1000</v>
      </c>
      <c r="F422" s="56">
        <f t="shared" si="33"/>
        <v>1100</v>
      </c>
      <c r="G422" s="56">
        <f t="shared" si="32"/>
        <v>1210</v>
      </c>
    </row>
    <row r="423" spans="1:7" x14ac:dyDescent="0.3">
      <c r="A423" s="59" t="s">
        <v>600</v>
      </c>
      <c r="B423" s="58"/>
      <c r="C423" s="55"/>
      <c r="D423" s="56"/>
      <c r="E423" s="56">
        <v>100</v>
      </c>
      <c r="F423" s="56">
        <f t="shared" si="33"/>
        <v>110</v>
      </c>
      <c r="G423" s="56">
        <f t="shared" si="32"/>
        <v>121</v>
      </c>
    </row>
    <row r="424" spans="1:7" x14ac:dyDescent="0.3">
      <c r="A424" s="55" t="s">
        <v>586</v>
      </c>
      <c r="B424" s="58"/>
      <c r="C424" s="55"/>
      <c r="D424" s="56"/>
      <c r="E424" s="56">
        <v>1000</v>
      </c>
      <c r="F424" s="56">
        <f t="shared" si="33"/>
        <v>1100</v>
      </c>
      <c r="G424" s="56">
        <f t="shared" si="32"/>
        <v>1210</v>
      </c>
    </row>
    <row r="425" spans="1:7" x14ac:dyDescent="0.3">
      <c r="A425" s="60" t="s">
        <v>600</v>
      </c>
      <c r="B425" s="61"/>
      <c r="C425" s="62"/>
      <c r="D425" s="63"/>
      <c r="E425" s="63">
        <v>100</v>
      </c>
      <c r="F425" s="63">
        <f t="shared" si="33"/>
        <v>110</v>
      </c>
      <c r="G425" s="63">
        <f t="shared" si="32"/>
        <v>121</v>
      </c>
    </row>
    <row r="426" spans="1:7" x14ac:dyDescent="0.3">
      <c r="A426" s="64"/>
      <c r="B426" s="65"/>
      <c r="C426" s="66"/>
      <c r="D426" s="67"/>
      <c r="E426" s="67"/>
      <c r="F426" s="67"/>
      <c r="G426" s="68"/>
    </row>
    <row r="427" spans="1:7" x14ac:dyDescent="0.3">
      <c r="A427" s="69" t="s">
        <v>601</v>
      </c>
      <c r="B427" s="70"/>
      <c r="C427" s="71"/>
      <c r="D427" s="72"/>
      <c r="E427" s="72"/>
      <c r="F427" s="72"/>
      <c r="G427" s="72"/>
    </row>
    <row r="428" spans="1:7" x14ac:dyDescent="0.3">
      <c r="A428" s="53" t="s">
        <v>589</v>
      </c>
      <c r="B428" s="54"/>
      <c r="C428" s="55"/>
      <c r="D428" s="56"/>
      <c r="E428" s="202" t="s">
        <v>590</v>
      </c>
      <c r="F428" s="202"/>
      <c r="G428" s="202"/>
    </row>
    <row r="429" spans="1:7" x14ac:dyDescent="0.3">
      <c r="A429" s="55" t="s">
        <v>599</v>
      </c>
      <c r="B429" s="58"/>
      <c r="C429" s="55"/>
      <c r="D429" s="56"/>
      <c r="E429" s="56">
        <v>1000</v>
      </c>
      <c r="F429" s="56">
        <f t="shared" ref="F429:G434" si="34">ROUND(E429*(1+F$22),0)</f>
        <v>1100</v>
      </c>
      <c r="G429" s="56">
        <f t="shared" si="34"/>
        <v>1210</v>
      </c>
    </row>
    <row r="430" spans="1:7" x14ac:dyDescent="0.3">
      <c r="A430" s="59" t="s">
        <v>600</v>
      </c>
      <c r="B430" s="58"/>
      <c r="C430" s="55"/>
      <c r="D430" s="56"/>
      <c r="E430" s="56">
        <v>100</v>
      </c>
      <c r="F430" s="56">
        <f t="shared" si="34"/>
        <v>110</v>
      </c>
      <c r="G430" s="56">
        <f t="shared" si="34"/>
        <v>121</v>
      </c>
    </row>
    <row r="431" spans="1:7" x14ac:dyDescent="0.3">
      <c r="A431" s="55" t="s">
        <v>586</v>
      </c>
      <c r="B431" s="58"/>
      <c r="C431" s="55"/>
      <c r="D431" s="56"/>
      <c r="E431" s="56">
        <v>1000</v>
      </c>
      <c r="F431" s="56">
        <f t="shared" si="34"/>
        <v>1100</v>
      </c>
      <c r="G431" s="56">
        <f t="shared" si="34"/>
        <v>1210</v>
      </c>
    </row>
    <row r="432" spans="1:7" x14ac:dyDescent="0.3">
      <c r="A432" s="59" t="s">
        <v>600</v>
      </c>
      <c r="B432" s="58"/>
      <c r="C432" s="55"/>
      <c r="D432" s="56"/>
      <c r="E432" s="56">
        <v>100</v>
      </c>
      <c r="F432" s="56">
        <f t="shared" si="34"/>
        <v>110</v>
      </c>
      <c r="G432" s="56">
        <f t="shared" si="34"/>
        <v>121</v>
      </c>
    </row>
    <row r="433" spans="1:8" x14ac:dyDescent="0.3">
      <c r="A433" s="55" t="s">
        <v>598</v>
      </c>
      <c r="B433" s="58"/>
      <c r="C433" s="55"/>
      <c r="D433" s="56"/>
      <c r="E433" s="56">
        <v>1000</v>
      </c>
      <c r="F433" s="56">
        <f t="shared" si="34"/>
        <v>1100</v>
      </c>
      <c r="G433" s="56">
        <f t="shared" si="34"/>
        <v>1210</v>
      </c>
    </row>
    <row r="434" spans="1:8" x14ac:dyDescent="0.3">
      <c r="A434" s="62" t="s">
        <v>595</v>
      </c>
      <c r="B434" s="61"/>
      <c r="C434" s="62"/>
      <c r="D434" s="63"/>
      <c r="E434" s="63">
        <v>1200</v>
      </c>
      <c r="F434" s="63">
        <f t="shared" si="34"/>
        <v>1320</v>
      </c>
      <c r="G434" s="63">
        <f t="shared" si="34"/>
        <v>1452</v>
      </c>
    </row>
    <row r="435" spans="1:8" x14ac:dyDescent="0.3">
      <c r="A435" s="64"/>
      <c r="B435" s="65"/>
      <c r="C435" s="66"/>
      <c r="D435" s="67"/>
      <c r="E435" s="67"/>
      <c r="F435" s="67"/>
      <c r="G435" s="68"/>
    </row>
    <row r="436" spans="1:8" x14ac:dyDescent="0.3">
      <c r="A436" s="69" t="s">
        <v>602</v>
      </c>
      <c r="B436" s="70"/>
      <c r="C436" s="71"/>
      <c r="D436" s="72"/>
      <c r="E436" s="72">
        <v>3000</v>
      </c>
      <c r="F436" s="39">
        <f t="shared" ref="F436:G436" si="35">ROUND(E436*(1+F$22),0)</f>
        <v>3300</v>
      </c>
      <c r="G436" s="39">
        <f t="shared" si="35"/>
        <v>3630</v>
      </c>
    </row>
    <row r="437" spans="1:8" x14ac:dyDescent="0.3">
      <c r="A437" s="53" t="s">
        <v>603</v>
      </c>
      <c r="B437" s="58"/>
      <c r="C437" s="55"/>
      <c r="D437" s="56"/>
      <c r="E437" s="202" t="s">
        <v>590</v>
      </c>
      <c r="F437" s="202"/>
      <c r="G437" s="202"/>
    </row>
    <row r="438" spans="1:8" x14ac:dyDescent="0.3">
      <c r="A438" s="55" t="s">
        <v>604</v>
      </c>
      <c r="B438" s="58"/>
      <c r="C438" s="55"/>
      <c r="D438" s="56"/>
      <c r="E438" s="56">
        <v>3000</v>
      </c>
      <c r="F438" s="56">
        <f t="shared" ref="F438:G440" si="36">ROUND(E438*(1+F$22),0)</f>
        <v>3300</v>
      </c>
      <c r="G438" s="56">
        <f t="shared" si="36"/>
        <v>3630</v>
      </c>
    </row>
    <row r="439" spans="1:8" x14ac:dyDescent="0.3">
      <c r="A439" s="55" t="s">
        <v>581</v>
      </c>
      <c r="B439" s="58"/>
      <c r="C439" s="55"/>
      <c r="D439" s="56"/>
      <c r="E439" s="56">
        <v>80</v>
      </c>
      <c r="F439" s="56">
        <f t="shared" si="36"/>
        <v>88</v>
      </c>
      <c r="G439" s="56">
        <f t="shared" si="36"/>
        <v>97</v>
      </c>
    </row>
    <row r="440" spans="1:8" x14ac:dyDescent="0.3">
      <c r="A440" s="55" t="s">
        <v>605</v>
      </c>
      <c r="B440" s="58"/>
      <c r="C440" s="55"/>
      <c r="D440" s="56"/>
      <c r="E440" s="56">
        <v>0</v>
      </c>
      <c r="F440" s="56">
        <f t="shared" si="36"/>
        <v>0</v>
      </c>
      <c r="G440" s="56">
        <f t="shared" si="36"/>
        <v>0</v>
      </c>
    </row>
    <row r="441" spans="1:8" x14ac:dyDescent="0.3">
      <c r="A441" s="18"/>
      <c r="B441" s="37"/>
      <c r="C441" s="18"/>
      <c r="D441" s="39"/>
      <c r="E441" s="39"/>
      <c r="F441" s="39"/>
      <c r="G441" s="39"/>
    </row>
    <row r="442" spans="1:8" x14ac:dyDescent="0.3">
      <c r="A442" s="42" t="s">
        <v>606</v>
      </c>
      <c r="B442" s="37"/>
      <c r="C442" s="73"/>
      <c r="D442" s="73"/>
      <c r="E442" s="73"/>
      <c r="F442" s="73"/>
      <c r="G442" s="73"/>
      <c r="H442"/>
    </row>
    <row r="443" spans="1:8" x14ac:dyDescent="0.3">
      <c r="A443" s="55" t="s">
        <v>607</v>
      </c>
      <c r="B443" s="58"/>
      <c r="C443" s="55">
        <v>500</v>
      </c>
      <c r="D443" s="55">
        <v>500</v>
      </c>
      <c r="E443" s="55">
        <v>500</v>
      </c>
      <c r="F443" s="55">
        <v>500</v>
      </c>
      <c r="G443" s="55">
        <v>500</v>
      </c>
    </row>
    <row r="444" spans="1:8" x14ac:dyDescent="0.3">
      <c r="A444" s="55" t="s">
        <v>608</v>
      </c>
      <c r="B444" s="58"/>
      <c r="C444" s="55">
        <v>50</v>
      </c>
      <c r="D444" s="55">
        <v>50</v>
      </c>
      <c r="E444" s="55">
        <v>50</v>
      </c>
      <c r="F444" s="55">
        <v>50</v>
      </c>
      <c r="G444" s="55">
        <v>50</v>
      </c>
    </row>
    <row r="445" spans="1:8" x14ac:dyDescent="0.3">
      <c r="A445" s="18"/>
      <c r="B445" s="37"/>
      <c r="C445" s="18"/>
      <c r="D445" s="39"/>
      <c r="E445" s="39"/>
      <c r="F445" s="39"/>
      <c r="G445" s="39"/>
    </row>
    <row r="446" spans="1:8" x14ac:dyDescent="0.3">
      <c r="A446" s="42" t="s">
        <v>609</v>
      </c>
      <c r="B446" s="37"/>
      <c r="C446" s="18"/>
      <c r="D446" s="39"/>
      <c r="E446" s="39"/>
      <c r="F446" s="39"/>
      <c r="G446" s="39"/>
    </row>
    <row r="447" spans="1:8" x14ac:dyDescent="0.3">
      <c r="A447" s="18"/>
      <c r="B447" s="37"/>
      <c r="C447" s="18"/>
      <c r="D447" s="39"/>
      <c r="E447" s="39"/>
      <c r="F447" s="39"/>
      <c r="G447" s="39"/>
    </row>
    <row r="448" spans="1:8" ht="27" x14ac:dyDescent="0.3">
      <c r="A448" s="74" t="s">
        <v>610</v>
      </c>
      <c r="B448" s="37"/>
      <c r="C448" s="18"/>
      <c r="D448" s="39"/>
      <c r="E448" s="39">
        <v>500</v>
      </c>
      <c r="F448" s="39">
        <f>+E448</f>
        <v>500</v>
      </c>
      <c r="G448" s="39">
        <f>+F448</f>
        <v>500</v>
      </c>
    </row>
    <row r="449" spans="1:7" ht="27" x14ac:dyDescent="0.3">
      <c r="A449" s="74" t="s">
        <v>611</v>
      </c>
      <c r="B449" s="37"/>
      <c r="C449" s="18"/>
      <c r="D449" s="39"/>
      <c r="E449" s="39">
        <v>50</v>
      </c>
      <c r="F449" s="39">
        <v>50</v>
      </c>
      <c r="G449" s="39">
        <v>50</v>
      </c>
    </row>
    <row r="450" spans="1:7" x14ac:dyDescent="0.3">
      <c r="A450" s="74" t="s">
        <v>612</v>
      </c>
      <c r="B450" s="37"/>
      <c r="C450" s="18"/>
      <c r="D450" s="39"/>
      <c r="E450" s="39">
        <v>2000</v>
      </c>
      <c r="F450" s="39">
        <v>2000</v>
      </c>
      <c r="G450" s="39">
        <v>2000</v>
      </c>
    </row>
    <row r="451" spans="1:7" ht="27" x14ac:dyDescent="0.3">
      <c r="A451" s="74" t="s">
        <v>613</v>
      </c>
      <c r="B451" s="37"/>
      <c r="C451" s="18"/>
      <c r="D451" s="39"/>
      <c r="E451" s="39">
        <v>500</v>
      </c>
      <c r="F451" s="39">
        <v>500</v>
      </c>
      <c r="G451" s="39">
        <v>500</v>
      </c>
    </row>
    <row r="452" spans="1:7" ht="27" x14ac:dyDescent="0.3">
      <c r="A452" s="74" t="s">
        <v>614</v>
      </c>
      <c r="B452" s="37"/>
      <c r="C452" s="18"/>
      <c r="D452" s="39"/>
      <c r="E452" s="39">
        <v>500</v>
      </c>
      <c r="F452" s="39">
        <v>500</v>
      </c>
      <c r="G452" s="39">
        <v>500</v>
      </c>
    </row>
    <row r="453" spans="1:7" x14ac:dyDescent="0.3">
      <c r="A453" s="75" t="s">
        <v>615</v>
      </c>
      <c r="B453" s="37"/>
      <c r="C453" s="18"/>
      <c r="D453" s="39"/>
      <c r="E453"/>
      <c r="F453"/>
      <c r="G453"/>
    </row>
    <row r="454" spans="1:7" x14ac:dyDescent="0.3">
      <c r="A454" s="76" t="s">
        <v>616</v>
      </c>
      <c r="B454" s="37"/>
      <c r="C454" s="18"/>
      <c r="D454" s="39"/>
      <c r="E454" s="39">
        <v>50</v>
      </c>
      <c r="F454" s="39">
        <v>50</v>
      </c>
      <c r="G454" s="39">
        <v>50</v>
      </c>
    </row>
    <row r="455" spans="1:7" x14ac:dyDescent="0.3">
      <c r="A455" s="76" t="s">
        <v>617</v>
      </c>
      <c r="B455" s="37"/>
      <c r="C455" s="18"/>
      <c r="D455" s="39"/>
      <c r="E455" s="39">
        <v>50</v>
      </c>
      <c r="F455" s="39">
        <v>50</v>
      </c>
      <c r="G455" s="39">
        <v>50</v>
      </c>
    </row>
    <row r="456" spans="1:7" x14ac:dyDescent="0.3">
      <c r="A456" s="76" t="s">
        <v>618</v>
      </c>
      <c r="B456" s="37"/>
      <c r="C456" s="18"/>
      <c r="D456" s="39"/>
      <c r="E456" s="39">
        <v>50</v>
      </c>
      <c r="F456" s="39">
        <v>50</v>
      </c>
      <c r="G456" s="39">
        <v>50</v>
      </c>
    </row>
    <row r="457" spans="1:7" x14ac:dyDescent="0.3">
      <c r="A457" s="76" t="s">
        <v>619</v>
      </c>
      <c r="B457" s="37"/>
      <c r="C457" s="18"/>
      <c r="D457" s="39"/>
      <c r="E457" s="39">
        <v>250</v>
      </c>
      <c r="F457" s="39">
        <v>250</v>
      </c>
      <c r="G457" s="39">
        <v>250</v>
      </c>
    </row>
    <row r="458" spans="1:7" ht="27" x14ac:dyDescent="0.3">
      <c r="A458" s="75" t="s">
        <v>620</v>
      </c>
      <c r="B458" s="37"/>
      <c r="C458" s="18"/>
      <c r="D458" s="39"/>
      <c r="E458" s="39"/>
      <c r="F458" s="39"/>
      <c r="G458" s="39"/>
    </row>
    <row r="459" spans="1:7" ht="27" x14ac:dyDescent="0.3">
      <c r="A459" s="74" t="s">
        <v>621</v>
      </c>
      <c r="B459" s="37"/>
      <c r="C459" s="18"/>
      <c r="D459" s="39"/>
      <c r="E459" s="39">
        <v>300</v>
      </c>
      <c r="F459" s="39">
        <v>300</v>
      </c>
      <c r="G459" s="39">
        <v>300</v>
      </c>
    </row>
    <row r="460" spans="1:7" x14ac:dyDescent="0.3">
      <c r="A460" s="18"/>
      <c r="B460" s="37"/>
      <c r="C460" s="18"/>
      <c r="D460" s="39"/>
      <c r="E460" s="39"/>
      <c r="F460" s="39"/>
      <c r="G460" s="39"/>
    </row>
    <row r="461" spans="1:7" x14ac:dyDescent="0.3">
      <c r="A461" s="42" t="s">
        <v>622</v>
      </c>
      <c r="B461" s="37"/>
      <c r="C461" s="18"/>
      <c r="D461" s="39"/>
      <c r="E461" s="39"/>
      <c r="F461" s="39"/>
      <c r="G461" s="39"/>
    </row>
    <row r="462" spans="1:7" x14ac:dyDescent="0.3">
      <c r="A462" s="18" t="s">
        <v>623</v>
      </c>
      <c r="B462" s="37"/>
      <c r="C462" s="18"/>
      <c r="D462" s="39"/>
      <c r="E462" s="39">
        <v>200</v>
      </c>
      <c r="F462" s="39">
        <v>200</v>
      </c>
      <c r="G462" s="39">
        <v>200</v>
      </c>
    </row>
    <row r="463" spans="1:7" x14ac:dyDescent="0.3">
      <c r="A463" s="18" t="s">
        <v>624</v>
      </c>
      <c r="B463" s="37"/>
      <c r="C463" s="18"/>
      <c r="D463" s="39"/>
      <c r="E463" s="39">
        <v>50</v>
      </c>
      <c r="F463" s="39">
        <v>50</v>
      </c>
      <c r="G463" s="39">
        <v>50</v>
      </c>
    </row>
    <row r="464" spans="1:7" x14ac:dyDescent="0.3">
      <c r="A464" s="18" t="s">
        <v>625</v>
      </c>
      <c r="B464" s="37"/>
      <c r="C464" s="18"/>
      <c r="D464" s="39"/>
      <c r="E464" s="39">
        <v>150</v>
      </c>
      <c r="F464" s="39">
        <v>150</v>
      </c>
      <c r="G464" s="39">
        <v>150</v>
      </c>
    </row>
    <row r="465" spans="1:7" x14ac:dyDescent="0.3">
      <c r="A465" s="18" t="s">
        <v>626</v>
      </c>
      <c r="B465" s="37"/>
      <c r="C465" s="18"/>
      <c r="D465" s="39"/>
      <c r="E465" s="39">
        <v>250</v>
      </c>
      <c r="F465" s="39">
        <v>250</v>
      </c>
      <c r="G465" s="39">
        <v>250</v>
      </c>
    </row>
    <row r="466" spans="1:7" x14ac:dyDescent="0.3">
      <c r="A466" s="18" t="s">
        <v>627</v>
      </c>
      <c r="B466" s="37"/>
      <c r="C466" s="18"/>
      <c r="D466" s="39"/>
      <c r="E466" s="39">
        <v>500</v>
      </c>
      <c r="F466" s="39">
        <v>500</v>
      </c>
      <c r="G466" s="39">
        <v>500</v>
      </c>
    </row>
    <row r="467" spans="1:7" x14ac:dyDescent="0.3">
      <c r="A467" s="18"/>
      <c r="B467" s="37"/>
      <c r="C467" s="18"/>
      <c r="D467" s="39"/>
      <c r="E467" s="39"/>
      <c r="F467" s="39"/>
      <c r="G467" s="39"/>
    </row>
    <row r="468" spans="1:7" x14ac:dyDescent="0.3">
      <c r="A468" s="77" t="s">
        <v>580</v>
      </c>
      <c r="B468" s="78"/>
      <c r="C468" s="79"/>
      <c r="D468" s="78"/>
      <c r="E468" s="80"/>
      <c r="F468" s="80"/>
      <c r="G468" s="80"/>
    </row>
    <row r="469" spans="1:7" ht="25.2" x14ac:dyDescent="0.3">
      <c r="A469" s="77" t="s">
        <v>628</v>
      </c>
      <c r="B469" s="78"/>
      <c r="C469" s="81"/>
      <c r="D469" s="78"/>
      <c r="E469" s="80"/>
      <c r="F469" s="80"/>
      <c r="G469" s="80"/>
    </row>
    <row r="470" spans="1:7" x14ac:dyDescent="0.3">
      <c r="A470" s="77"/>
      <c r="B470" s="78"/>
      <c r="C470" s="81"/>
      <c r="D470" s="78"/>
      <c r="E470" s="80"/>
      <c r="F470" s="80"/>
      <c r="G470" s="80"/>
    </row>
    <row r="471" spans="1:7" x14ac:dyDescent="0.3">
      <c r="A471" s="78" t="s">
        <v>581</v>
      </c>
      <c r="B471" s="82"/>
      <c r="C471" s="83">
        <v>30</v>
      </c>
      <c r="D471" s="39">
        <f>ROUND(C471*(1+C$22),0)</f>
        <v>33</v>
      </c>
      <c r="E471" s="39" t="s">
        <v>582</v>
      </c>
      <c r="F471" s="39" t="s">
        <v>582</v>
      </c>
      <c r="G471" s="39" t="s">
        <v>582</v>
      </c>
    </row>
    <row r="472" spans="1:7" x14ac:dyDescent="0.3">
      <c r="A472" s="78"/>
      <c r="B472" s="82"/>
      <c r="C472" s="83"/>
      <c r="D472" s="78"/>
      <c r="E472" s="80"/>
      <c r="F472" s="80"/>
      <c r="G472" s="80"/>
    </row>
    <row r="473" spans="1:7" x14ac:dyDescent="0.3">
      <c r="A473" s="77" t="s">
        <v>629</v>
      </c>
      <c r="B473" s="82"/>
      <c r="C473" s="83"/>
      <c r="D473" s="78"/>
      <c r="E473" s="80"/>
      <c r="F473" s="80"/>
      <c r="G473" s="80"/>
    </row>
    <row r="474" spans="1:7" x14ac:dyDescent="0.3">
      <c r="A474" s="78" t="s">
        <v>630</v>
      </c>
      <c r="B474" s="82"/>
      <c r="C474" s="83">
        <v>300</v>
      </c>
      <c r="D474" s="39">
        <f>ROUND(C474*(1+C$22),0)</f>
        <v>330</v>
      </c>
      <c r="E474" s="39" t="s">
        <v>582</v>
      </c>
      <c r="F474" s="39" t="s">
        <v>582</v>
      </c>
      <c r="G474" s="39" t="s">
        <v>582</v>
      </c>
    </row>
    <row r="475" spans="1:7" x14ac:dyDescent="0.3">
      <c r="A475" s="78"/>
      <c r="B475" s="82"/>
      <c r="C475" s="83"/>
      <c r="D475" s="78"/>
      <c r="E475" s="80"/>
      <c r="F475" s="80"/>
      <c r="G475" s="80"/>
    </row>
    <row r="476" spans="1:7" x14ac:dyDescent="0.3">
      <c r="A476" s="77" t="s">
        <v>631</v>
      </c>
      <c r="B476" s="82"/>
      <c r="C476" s="83"/>
      <c r="D476" s="78"/>
      <c r="E476" s="80"/>
      <c r="F476" s="80"/>
      <c r="G476" s="80"/>
    </row>
    <row r="477" spans="1:7" x14ac:dyDescent="0.3">
      <c r="A477" s="78" t="s">
        <v>584</v>
      </c>
      <c r="B477" s="82"/>
      <c r="C477" s="83">
        <v>300</v>
      </c>
      <c r="D477" s="39">
        <f t="shared" ref="D477:D482" si="37">ROUND(C477*(1+C$22),0)</f>
        <v>330</v>
      </c>
      <c r="E477" s="39" t="s">
        <v>582</v>
      </c>
      <c r="F477" s="39" t="s">
        <v>582</v>
      </c>
      <c r="G477" s="39" t="s">
        <v>582</v>
      </c>
    </row>
    <row r="478" spans="1:7" x14ac:dyDescent="0.3">
      <c r="A478" s="78" t="s">
        <v>632</v>
      </c>
      <c r="B478" s="82"/>
      <c r="C478" s="83">
        <v>300</v>
      </c>
      <c r="D478" s="39">
        <f t="shared" si="37"/>
        <v>330</v>
      </c>
      <c r="E478" s="39" t="s">
        <v>582</v>
      </c>
      <c r="F478" s="39" t="s">
        <v>582</v>
      </c>
      <c r="G478" s="39" t="s">
        <v>582</v>
      </c>
    </row>
    <row r="479" spans="1:7" x14ac:dyDescent="0.3">
      <c r="A479" s="78" t="s">
        <v>633</v>
      </c>
      <c r="B479" s="82"/>
      <c r="C479" s="83">
        <v>300</v>
      </c>
      <c r="D479" s="39">
        <f t="shared" si="37"/>
        <v>330</v>
      </c>
      <c r="E479" s="39" t="s">
        <v>582</v>
      </c>
      <c r="F479" s="39" t="s">
        <v>582</v>
      </c>
      <c r="G479" s="39" t="s">
        <v>582</v>
      </c>
    </row>
    <row r="480" spans="1:7" x14ac:dyDescent="0.3">
      <c r="A480" s="78" t="s">
        <v>634</v>
      </c>
      <c r="B480" s="82"/>
      <c r="C480" s="83">
        <v>300</v>
      </c>
      <c r="D480" s="39">
        <f t="shared" si="37"/>
        <v>330</v>
      </c>
      <c r="E480" s="39" t="s">
        <v>582</v>
      </c>
      <c r="F480" s="39" t="s">
        <v>582</v>
      </c>
      <c r="G480" s="39" t="s">
        <v>582</v>
      </c>
    </row>
    <row r="481" spans="1:7" x14ac:dyDescent="0.3">
      <c r="A481" s="78" t="s">
        <v>598</v>
      </c>
      <c r="B481" s="82"/>
      <c r="C481" s="83">
        <v>50</v>
      </c>
      <c r="D481" s="39">
        <f t="shared" si="37"/>
        <v>55</v>
      </c>
      <c r="E481" s="39" t="s">
        <v>582</v>
      </c>
      <c r="F481" s="39" t="s">
        <v>582</v>
      </c>
      <c r="G481" s="39" t="s">
        <v>582</v>
      </c>
    </row>
    <row r="482" spans="1:7" x14ac:dyDescent="0.3">
      <c r="A482" s="78" t="s">
        <v>635</v>
      </c>
      <c r="B482" s="82"/>
      <c r="C482" s="83">
        <v>500</v>
      </c>
      <c r="D482" s="39">
        <f t="shared" si="37"/>
        <v>550</v>
      </c>
      <c r="E482" s="39" t="s">
        <v>582</v>
      </c>
      <c r="F482" s="39" t="s">
        <v>582</v>
      </c>
      <c r="G482" s="39" t="s">
        <v>582</v>
      </c>
    </row>
    <row r="483" spans="1:7" x14ac:dyDescent="0.3">
      <c r="A483" s="77" t="s">
        <v>599</v>
      </c>
      <c r="B483" s="78"/>
      <c r="C483" s="83"/>
      <c r="D483" s="78"/>
      <c r="E483" s="39" t="s">
        <v>582</v>
      </c>
      <c r="F483" s="39" t="s">
        <v>582</v>
      </c>
      <c r="G483" s="39" t="s">
        <v>582</v>
      </c>
    </row>
    <row r="484" spans="1:7" x14ac:dyDescent="0.3">
      <c r="A484" s="78" t="s">
        <v>636</v>
      </c>
      <c r="B484" s="82"/>
      <c r="C484" s="83">
        <v>200</v>
      </c>
      <c r="D484" s="39">
        <f>ROUND(C484*(1+C$22),0)</f>
        <v>220</v>
      </c>
      <c r="E484" s="39" t="s">
        <v>582</v>
      </c>
      <c r="F484" s="39" t="s">
        <v>582</v>
      </c>
      <c r="G484" s="39" t="s">
        <v>582</v>
      </c>
    </row>
    <row r="485" spans="1:7" x14ac:dyDescent="0.3">
      <c r="A485" s="78" t="s">
        <v>637</v>
      </c>
      <c r="B485" s="78"/>
      <c r="C485" s="83">
        <v>200</v>
      </c>
      <c r="D485" s="39">
        <f>ROUND(C485*(1+C$22),0)</f>
        <v>220</v>
      </c>
      <c r="E485" s="39" t="s">
        <v>582</v>
      </c>
      <c r="F485" s="39" t="s">
        <v>582</v>
      </c>
      <c r="G485" s="39" t="s">
        <v>582</v>
      </c>
    </row>
    <row r="486" spans="1:7" x14ac:dyDescent="0.3">
      <c r="A486" s="78"/>
      <c r="B486" s="78"/>
      <c r="C486" s="83"/>
      <c r="D486" s="78"/>
      <c r="E486" s="39"/>
      <c r="F486" s="39"/>
      <c r="G486" s="39"/>
    </row>
    <row r="487" spans="1:7" x14ac:dyDescent="0.3">
      <c r="A487" s="78" t="s">
        <v>638</v>
      </c>
      <c r="B487" s="78"/>
      <c r="C487" s="83">
        <v>500</v>
      </c>
      <c r="D487" s="39">
        <f>ROUND(C487*(1+C$22),0)</f>
        <v>550</v>
      </c>
      <c r="E487" s="39" t="s">
        <v>582</v>
      </c>
      <c r="F487" s="39" t="s">
        <v>582</v>
      </c>
      <c r="G487" s="39" t="s">
        <v>582</v>
      </c>
    </row>
    <row r="488" spans="1:7" x14ac:dyDescent="0.3">
      <c r="A488" s="78"/>
      <c r="B488" s="78"/>
      <c r="C488" s="83"/>
      <c r="D488" s="39"/>
      <c r="E488" s="39"/>
      <c r="F488" s="39"/>
      <c r="G488" s="39"/>
    </row>
    <row r="489" spans="1:7" ht="42.75" customHeight="1" x14ac:dyDescent="0.3">
      <c r="A489" s="203" t="s">
        <v>639</v>
      </c>
      <c r="B489" s="203"/>
      <c r="C489" s="203"/>
      <c r="D489" s="203"/>
      <c r="E489" s="203"/>
      <c r="F489" s="79"/>
      <c r="G489" s="79"/>
    </row>
    <row r="490" spans="1:7" x14ac:dyDescent="0.3">
      <c r="A490" s="78"/>
      <c r="B490" s="78"/>
      <c r="C490" s="83"/>
      <c r="D490" s="78"/>
      <c r="E490" s="80"/>
      <c r="F490" s="80"/>
      <c r="G490" s="80"/>
    </row>
    <row r="491" spans="1:7" x14ac:dyDescent="0.3">
      <c r="A491" s="77" t="s">
        <v>640</v>
      </c>
      <c r="B491" s="78"/>
      <c r="C491" s="84">
        <f>SUM(C492:C496)</f>
        <v>5000</v>
      </c>
      <c r="D491" s="84">
        <f>SUM(D492:D496)</f>
        <v>5500</v>
      </c>
      <c r="E491" s="84">
        <f>SUM(E492:E496)</f>
        <v>8228</v>
      </c>
      <c r="F491" s="84">
        <f>SUM(F492:F496)</f>
        <v>9051</v>
      </c>
      <c r="G491" s="84">
        <f t="shared" ref="G491" si="38">SUM(G492:G496)</f>
        <v>9956</v>
      </c>
    </row>
    <row r="492" spans="1:7" x14ac:dyDescent="0.3">
      <c r="A492" s="78" t="s">
        <v>20</v>
      </c>
      <c r="B492" s="82"/>
      <c r="C492" s="83">
        <v>2000</v>
      </c>
      <c r="D492" s="39">
        <f>ROUND(C492*(1+C$22),0)</f>
        <v>2200</v>
      </c>
      <c r="E492" s="39">
        <f t="shared" ref="E492:G493" si="39">ROUND(D492*(1+E$22),0)</f>
        <v>2420</v>
      </c>
      <c r="F492" s="39">
        <f t="shared" si="39"/>
        <v>2662</v>
      </c>
      <c r="G492" s="39">
        <f t="shared" si="39"/>
        <v>2928</v>
      </c>
    </row>
    <row r="493" spans="1:7" x14ac:dyDescent="0.3">
      <c r="A493" s="78" t="s">
        <v>641</v>
      </c>
      <c r="B493" s="82"/>
      <c r="C493" s="83"/>
      <c r="D493" s="39"/>
      <c r="E493" s="39">
        <f>+E492</f>
        <v>2420</v>
      </c>
      <c r="F493" s="39">
        <f t="shared" si="39"/>
        <v>2662</v>
      </c>
      <c r="G493" s="39">
        <f t="shared" si="39"/>
        <v>2928</v>
      </c>
    </row>
    <row r="494" spans="1:7" x14ac:dyDescent="0.3">
      <c r="A494" s="78" t="s">
        <v>642</v>
      </c>
      <c r="B494" s="82"/>
      <c r="C494" s="83">
        <v>2000</v>
      </c>
      <c r="D494" s="39">
        <f>ROUND(C494*(1+C$22),0)</f>
        <v>2200</v>
      </c>
      <c r="E494" s="39">
        <f t="shared" ref="E494:G495" si="40">ROUND(D494*(1+E$22),0)</f>
        <v>2420</v>
      </c>
      <c r="F494" s="39">
        <f t="shared" si="40"/>
        <v>2662</v>
      </c>
      <c r="G494" s="39">
        <f t="shared" si="40"/>
        <v>2928</v>
      </c>
    </row>
    <row r="495" spans="1:7" x14ac:dyDescent="0.3">
      <c r="A495" s="78" t="s">
        <v>643</v>
      </c>
      <c r="B495" s="82"/>
      <c r="C495" s="83">
        <v>800</v>
      </c>
      <c r="D495" s="39">
        <f>ROUND(C495*(1+C$22),0)</f>
        <v>880</v>
      </c>
      <c r="E495" s="39">
        <f t="shared" si="40"/>
        <v>968</v>
      </c>
      <c r="F495" s="39">
        <f t="shared" si="40"/>
        <v>1065</v>
      </c>
      <c r="G495" s="39">
        <f t="shared" si="40"/>
        <v>1172</v>
      </c>
    </row>
    <row r="496" spans="1:7" x14ac:dyDescent="0.3">
      <c r="A496" s="78" t="s">
        <v>17</v>
      </c>
      <c r="B496" s="82"/>
      <c r="C496" s="83">
        <v>200</v>
      </c>
      <c r="D496" s="39">
        <f>ROUND(C496*(1+C$22),0)</f>
        <v>220</v>
      </c>
      <c r="E496" s="39"/>
      <c r="F496" s="39"/>
      <c r="G496" s="39"/>
    </row>
    <row r="497" spans="1:13" x14ac:dyDescent="0.3">
      <c r="A497" s="78"/>
      <c r="B497" s="78"/>
      <c r="C497" s="83"/>
      <c r="D497" s="78"/>
      <c r="E497" s="80"/>
      <c r="F497" s="80"/>
      <c r="G497" s="80"/>
    </row>
    <row r="498" spans="1:13" x14ac:dyDescent="0.3">
      <c r="A498" s="18"/>
      <c r="B498" s="37"/>
      <c r="C498" s="18"/>
      <c r="D498" s="24"/>
      <c r="E498" s="25"/>
      <c r="F498" s="25"/>
      <c r="G498" s="25"/>
    </row>
    <row r="499" spans="1:13" x14ac:dyDescent="0.3">
      <c r="A499" s="47" t="s">
        <v>644</v>
      </c>
      <c r="B499" s="37"/>
      <c r="C499" s="18"/>
      <c r="D499" s="24"/>
      <c r="E499" s="25"/>
      <c r="F499" s="25"/>
      <c r="G499" s="25"/>
    </row>
    <row r="500" spans="1:13" x14ac:dyDescent="0.3">
      <c r="A500" s="47"/>
      <c r="B500" s="37"/>
      <c r="C500" s="18"/>
      <c r="D500" s="24"/>
      <c r="E500" s="25"/>
      <c r="F500" s="25"/>
      <c r="G500" s="25"/>
    </row>
    <row r="501" spans="1:13" x14ac:dyDescent="0.3">
      <c r="A501" s="85" t="s">
        <v>645</v>
      </c>
      <c r="B501" s="44">
        <v>97.9</v>
      </c>
      <c r="C501" s="39">
        <v>150</v>
      </c>
      <c r="D501" s="39">
        <f>ROUND(C501*(1+C$22),0)</f>
        <v>165</v>
      </c>
      <c r="E501" s="39">
        <v>450</v>
      </c>
      <c r="F501" s="39">
        <f t="shared" ref="F501:G502" si="41">ROUND(E501*(1+F$22),0)</f>
        <v>495</v>
      </c>
      <c r="G501" s="39">
        <f t="shared" si="41"/>
        <v>545</v>
      </c>
    </row>
    <row r="502" spans="1:13" x14ac:dyDescent="0.3">
      <c r="A502" s="86" t="s">
        <v>646</v>
      </c>
      <c r="B502" s="44">
        <v>49</v>
      </c>
      <c r="C502" s="39">
        <v>100</v>
      </c>
      <c r="D502" s="39">
        <f>ROUND(C502*(1+C$22),0)</f>
        <v>110</v>
      </c>
      <c r="E502" s="39">
        <v>200</v>
      </c>
      <c r="F502" s="39">
        <f t="shared" si="41"/>
        <v>220</v>
      </c>
      <c r="G502" s="39">
        <f t="shared" si="41"/>
        <v>242</v>
      </c>
    </row>
    <row r="503" spans="1:13" x14ac:dyDescent="0.3">
      <c r="A503" s="86"/>
      <c r="B503" s="44"/>
      <c r="C503" s="18"/>
      <c r="D503" s="24"/>
      <c r="E503" s="25"/>
      <c r="F503" s="25"/>
      <c r="G503" s="25"/>
    </row>
    <row r="504" spans="1:13" x14ac:dyDescent="0.3">
      <c r="A504" s="47" t="s">
        <v>647</v>
      </c>
      <c r="B504" s="87"/>
      <c r="C504" s="18"/>
      <c r="D504" s="24"/>
      <c r="E504" s="25"/>
      <c r="F504" s="25"/>
      <c r="G504" s="25"/>
    </row>
    <row r="505" spans="1:13" x14ac:dyDescent="0.3">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3">
      <c r="A506" s="86" t="s">
        <v>649</v>
      </c>
      <c r="B506" s="44">
        <v>1156.7</v>
      </c>
      <c r="C506" s="39">
        <f t="shared" si="42"/>
        <v>1272</v>
      </c>
      <c r="D506" s="39">
        <f t="shared" si="42"/>
        <v>1399</v>
      </c>
      <c r="E506" s="39">
        <f t="shared" si="43"/>
        <v>1539</v>
      </c>
      <c r="F506" s="39">
        <f t="shared" si="43"/>
        <v>1693</v>
      </c>
      <c r="G506" s="39">
        <f t="shared" si="43"/>
        <v>1862</v>
      </c>
    </row>
    <row r="507" spans="1:13" x14ac:dyDescent="0.3">
      <c r="A507" s="86" t="s">
        <v>650</v>
      </c>
      <c r="B507" s="44">
        <v>14</v>
      </c>
      <c r="C507" s="39">
        <f t="shared" si="42"/>
        <v>15</v>
      </c>
      <c r="D507" s="39">
        <f t="shared" si="42"/>
        <v>17</v>
      </c>
      <c r="E507" s="39">
        <f t="shared" si="43"/>
        <v>19</v>
      </c>
      <c r="F507" s="39">
        <f t="shared" si="43"/>
        <v>21</v>
      </c>
      <c r="G507" s="39">
        <f t="shared" si="43"/>
        <v>23</v>
      </c>
      <c r="M507" s="88"/>
    </row>
    <row r="508" spans="1:13" x14ac:dyDescent="0.3">
      <c r="A508" s="86"/>
      <c r="B508" s="44"/>
      <c r="C508" s="18"/>
      <c r="D508" s="24"/>
      <c r="E508" s="25"/>
      <c r="F508" s="25"/>
      <c r="G508" s="25"/>
    </row>
    <row r="509" spans="1:13" x14ac:dyDescent="0.3">
      <c r="A509" s="89" t="s">
        <v>651</v>
      </c>
      <c r="B509" s="90"/>
      <c r="C509" s="18"/>
      <c r="D509" s="24"/>
      <c r="E509" s="25"/>
      <c r="F509" s="25"/>
      <c r="G509" s="25"/>
    </row>
    <row r="510" spans="1:13" x14ac:dyDescent="0.3">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3">
      <c r="A511" s="86" t="s">
        <v>653</v>
      </c>
      <c r="B511" s="44">
        <v>260</v>
      </c>
      <c r="C511" s="39">
        <f t="shared" si="44"/>
        <v>286</v>
      </c>
      <c r="D511" s="39">
        <f t="shared" si="44"/>
        <v>315</v>
      </c>
      <c r="E511" s="39">
        <f t="shared" si="45"/>
        <v>347</v>
      </c>
      <c r="F511" s="39">
        <f t="shared" si="45"/>
        <v>382</v>
      </c>
      <c r="G511" s="39">
        <f t="shared" si="45"/>
        <v>420</v>
      </c>
    </row>
    <row r="512" spans="1:13" x14ac:dyDescent="0.3">
      <c r="A512" s="86" t="s">
        <v>654</v>
      </c>
      <c r="B512" s="44">
        <v>401.1</v>
      </c>
      <c r="C512" s="39">
        <f t="shared" si="44"/>
        <v>441</v>
      </c>
      <c r="D512" s="39">
        <f t="shared" si="44"/>
        <v>485</v>
      </c>
      <c r="E512" s="39">
        <f t="shared" si="45"/>
        <v>534</v>
      </c>
      <c r="F512" s="39">
        <f t="shared" si="45"/>
        <v>587</v>
      </c>
      <c r="G512" s="39">
        <f t="shared" si="45"/>
        <v>646</v>
      </c>
    </row>
    <row r="513" spans="1:7" x14ac:dyDescent="0.3">
      <c r="A513" s="86"/>
      <c r="B513" s="44"/>
      <c r="C513" s="18"/>
      <c r="D513" s="24"/>
      <c r="E513" s="25"/>
      <c r="F513" s="25"/>
      <c r="G513" s="25"/>
    </row>
    <row r="514" spans="1:7" x14ac:dyDescent="0.3">
      <c r="A514" s="47" t="s">
        <v>655</v>
      </c>
      <c r="B514" s="37"/>
      <c r="C514" s="18"/>
      <c r="D514" s="24"/>
      <c r="E514" s="25"/>
      <c r="F514" s="25"/>
      <c r="G514" s="25"/>
    </row>
    <row r="515" spans="1:7" x14ac:dyDescent="0.3">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3">
      <c r="A516" s="86" t="s">
        <v>657</v>
      </c>
      <c r="B516" s="37"/>
      <c r="C516" s="18"/>
      <c r="D516" s="24"/>
      <c r="E516" s="25"/>
      <c r="F516" s="25"/>
      <c r="G516" s="25"/>
    </row>
    <row r="517" spans="1:7" x14ac:dyDescent="0.3">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3">
      <c r="A518" s="86"/>
      <c r="B518" s="37"/>
      <c r="C518" s="18"/>
      <c r="D518" s="24"/>
      <c r="E518" s="25"/>
      <c r="F518" s="25"/>
      <c r="G518" s="25"/>
    </row>
    <row r="519" spans="1:7" x14ac:dyDescent="0.3">
      <c r="A519" s="89" t="s">
        <v>659</v>
      </c>
      <c r="B519" s="37"/>
      <c r="C519" s="18"/>
      <c r="D519" s="24"/>
      <c r="E519" s="25"/>
      <c r="F519" s="25"/>
      <c r="G519" s="25"/>
    </row>
    <row r="520" spans="1:7" x14ac:dyDescent="0.3">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3">
      <c r="A521" s="86" t="s">
        <v>661</v>
      </c>
      <c r="B521" s="37">
        <v>465.2</v>
      </c>
      <c r="C521" s="39">
        <f>ROUND(B521*(1+B$22),0)</f>
        <v>512</v>
      </c>
      <c r="D521" s="39">
        <f>ROUND(C521*(1+C$22),0)</f>
        <v>563</v>
      </c>
      <c r="E521" s="39">
        <f t="shared" si="48"/>
        <v>619</v>
      </c>
      <c r="F521" s="39">
        <f t="shared" si="48"/>
        <v>681</v>
      </c>
      <c r="G521" s="39">
        <f t="shared" si="48"/>
        <v>749</v>
      </c>
    </row>
    <row r="522" spans="1:7" x14ac:dyDescent="0.3">
      <c r="A522" s="86"/>
      <c r="B522" s="37"/>
      <c r="C522" s="18"/>
      <c r="D522" s="24"/>
      <c r="E522" s="25"/>
      <c r="F522" s="25"/>
      <c r="G522" s="25"/>
    </row>
    <row r="523" spans="1:7" x14ac:dyDescent="0.3">
      <c r="A523" s="47" t="s">
        <v>662</v>
      </c>
      <c r="B523" s="37"/>
      <c r="C523" s="18"/>
      <c r="D523" s="24"/>
      <c r="E523" s="25"/>
      <c r="F523" s="25"/>
      <c r="G523" s="25"/>
    </row>
    <row r="524" spans="1:7" x14ac:dyDescent="0.3">
      <c r="A524" s="86" t="s">
        <v>663</v>
      </c>
      <c r="B524" s="37">
        <v>10.5</v>
      </c>
      <c r="C524" s="39">
        <f>ROUND(B524*(1+B$22),0)</f>
        <v>12</v>
      </c>
      <c r="D524" s="39">
        <f>ROUND(C524*(1+C$22),0)</f>
        <v>13</v>
      </c>
      <c r="E524" s="39">
        <v>3</v>
      </c>
      <c r="F524" s="39">
        <f t="shared" ref="F524:G525" si="49">ROUND(E524*(1+F$22),0)</f>
        <v>3</v>
      </c>
      <c r="G524" s="39">
        <f t="shared" si="49"/>
        <v>3</v>
      </c>
    </row>
    <row r="525" spans="1:7" x14ac:dyDescent="0.3">
      <c r="A525" s="86" t="s">
        <v>664</v>
      </c>
      <c r="B525" s="37">
        <v>10.5</v>
      </c>
      <c r="C525" s="39">
        <f>ROUND(B525*(1+B$22),0)</f>
        <v>12</v>
      </c>
      <c r="D525" s="39">
        <f>ROUND(C525*(1+C$22),0)</f>
        <v>13</v>
      </c>
      <c r="E525" s="39">
        <v>2</v>
      </c>
      <c r="F525" s="39">
        <f t="shared" si="49"/>
        <v>2</v>
      </c>
      <c r="G525" s="39">
        <f t="shared" si="49"/>
        <v>2</v>
      </c>
    </row>
    <row r="526" spans="1:7" x14ac:dyDescent="0.3">
      <c r="A526" s="86"/>
      <c r="B526" s="37"/>
      <c r="C526" s="39"/>
      <c r="D526" s="39"/>
      <c r="E526" s="39"/>
      <c r="F526" s="39"/>
      <c r="G526" s="39"/>
    </row>
    <row r="527" spans="1:7" x14ac:dyDescent="0.3">
      <c r="A527" s="47" t="s">
        <v>665</v>
      </c>
      <c r="B527" s="37"/>
      <c r="C527" s="18"/>
      <c r="D527" s="24"/>
      <c r="E527" s="25"/>
      <c r="F527" s="25"/>
      <c r="G527" s="25"/>
    </row>
    <row r="528" spans="1:7" x14ac:dyDescent="0.3">
      <c r="A528" s="86" t="s">
        <v>666</v>
      </c>
      <c r="B528" s="37"/>
      <c r="C528" s="39"/>
      <c r="D528" s="39"/>
      <c r="E528" s="39">
        <v>5</v>
      </c>
      <c r="F528" s="39">
        <f t="shared" ref="F528:G529" si="50">ROUND(E528*(1+F$22),0)</f>
        <v>6</v>
      </c>
      <c r="G528" s="39">
        <f t="shared" si="50"/>
        <v>7</v>
      </c>
    </row>
    <row r="529" spans="1:12" x14ac:dyDescent="0.3">
      <c r="A529" s="86" t="s">
        <v>667</v>
      </c>
      <c r="B529" s="37"/>
      <c r="C529" s="39"/>
      <c r="D529" s="39"/>
      <c r="E529" s="39">
        <v>3</v>
      </c>
      <c r="F529" s="39">
        <f t="shared" si="50"/>
        <v>3</v>
      </c>
      <c r="G529" s="39">
        <f t="shared" si="50"/>
        <v>3</v>
      </c>
    </row>
    <row r="530" spans="1:12" x14ac:dyDescent="0.3">
      <c r="A530" s="86"/>
      <c r="B530" s="37"/>
      <c r="C530" s="39"/>
      <c r="D530" s="39"/>
      <c r="E530" s="39"/>
      <c r="F530" s="39"/>
      <c r="G530" s="39"/>
    </row>
    <row r="531" spans="1:12" x14ac:dyDescent="0.3">
      <c r="A531" s="47" t="s">
        <v>668</v>
      </c>
      <c r="B531" s="37"/>
      <c r="C531" s="18"/>
      <c r="D531" s="24"/>
      <c r="E531" s="25"/>
      <c r="F531" s="25"/>
      <c r="G531" s="25"/>
    </row>
    <row r="532" spans="1:12" x14ac:dyDescent="0.3">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3">
      <c r="A533" s="86" t="s">
        <v>670</v>
      </c>
      <c r="B533" s="37">
        <v>56</v>
      </c>
      <c r="C533" s="39">
        <f>ROUND(B533*(1+B$22),0)</f>
        <v>62</v>
      </c>
      <c r="D533" s="39">
        <f>ROUND(C533*(1+C$22),0)</f>
        <v>68</v>
      </c>
      <c r="E533" s="39">
        <f t="shared" si="51"/>
        <v>75</v>
      </c>
      <c r="F533" s="39">
        <f t="shared" si="51"/>
        <v>83</v>
      </c>
      <c r="G533" s="39">
        <f t="shared" si="51"/>
        <v>91</v>
      </c>
    </row>
    <row r="534" spans="1:12" x14ac:dyDescent="0.3">
      <c r="A534" s="86"/>
      <c r="B534" s="37"/>
      <c r="C534" s="18"/>
      <c r="D534" s="24"/>
      <c r="E534" s="25"/>
      <c r="F534" s="25"/>
      <c r="G534" s="25"/>
    </row>
    <row r="535" spans="1:12" x14ac:dyDescent="0.3">
      <c r="A535" s="47" t="s">
        <v>671</v>
      </c>
      <c r="B535" s="37"/>
      <c r="C535" s="18"/>
      <c r="D535" s="24"/>
      <c r="E535" s="25"/>
      <c r="F535" s="25"/>
      <c r="G535" s="25"/>
    </row>
    <row r="536" spans="1:12" x14ac:dyDescent="0.3">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3">
      <c r="A537" s="86"/>
      <c r="B537" s="37"/>
      <c r="C537" s="18"/>
      <c r="D537" s="24"/>
      <c r="E537" s="25"/>
      <c r="F537" s="25"/>
      <c r="G537" s="25"/>
    </row>
    <row r="538" spans="1:12" x14ac:dyDescent="0.3">
      <c r="A538" s="47" t="s">
        <v>672</v>
      </c>
      <c r="B538" s="37"/>
      <c r="C538" s="18"/>
      <c r="D538" s="24"/>
      <c r="E538" s="25"/>
      <c r="F538" s="25"/>
      <c r="G538" s="25"/>
    </row>
    <row r="539" spans="1:12" x14ac:dyDescent="0.3">
      <c r="A539" s="89" t="s">
        <v>673</v>
      </c>
      <c r="B539" s="37"/>
      <c r="C539" s="18"/>
      <c r="D539" s="24"/>
      <c r="E539" s="25"/>
      <c r="F539" s="25"/>
      <c r="G539" s="25"/>
      <c r="H539" s="91"/>
      <c r="I539" s="91"/>
      <c r="J539" s="91"/>
      <c r="K539" s="91"/>
      <c r="L539" s="91"/>
    </row>
    <row r="540" spans="1:12" x14ac:dyDescent="0.3">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3">
      <c r="A541" s="86" t="s">
        <v>675</v>
      </c>
      <c r="B541" s="37">
        <v>634.29999999999995</v>
      </c>
      <c r="C541" s="39">
        <f>ROUND(B541*(1+B$22),0)</f>
        <v>698</v>
      </c>
      <c r="D541" s="39">
        <f>ROUND(C541*(1+C$22),0)</f>
        <v>768</v>
      </c>
      <c r="E541" s="39">
        <f t="shared" si="53"/>
        <v>845</v>
      </c>
      <c r="F541" s="39">
        <f t="shared" si="53"/>
        <v>930</v>
      </c>
      <c r="G541" s="39">
        <f t="shared" si="53"/>
        <v>1023</v>
      </c>
    </row>
    <row r="542" spans="1:12" x14ac:dyDescent="0.3">
      <c r="A542" s="86"/>
      <c r="B542" s="37"/>
      <c r="C542" s="18"/>
      <c r="D542" s="24"/>
      <c r="E542" s="25"/>
      <c r="F542" s="25"/>
      <c r="G542" s="25"/>
    </row>
    <row r="543" spans="1:12" x14ac:dyDescent="0.3">
      <c r="A543" s="47" t="s">
        <v>676</v>
      </c>
      <c r="B543" s="37"/>
      <c r="C543" s="18"/>
      <c r="D543" s="24"/>
      <c r="E543" s="25"/>
      <c r="F543" s="25"/>
      <c r="G543" s="25"/>
    </row>
    <row r="544" spans="1:12" x14ac:dyDescent="0.3">
      <c r="A544" s="86" t="s">
        <v>674</v>
      </c>
      <c r="B544" s="37">
        <v>111.9</v>
      </c>
      <c r="C544" s="39">
        <f>ROUND(B544*(1+B$22),0)</f>
        <v>123</v>
      </c>
      <c r="D544" s="39">
        <f>ROUND(C544*(1+C$22),0)</f>
        <v>135</v>
      </c>
      <c r="E544" s="92" t="s">
        <v>677</v>
      </c>
      <c r="F544" s="92" t="s">
        <v>677</v>
      </c>
      <c r="G544" s="92" t="s">
        <v>677</v>
      </c>
    </row>
    <row r="545" spans="1:7" x14ac:dyDescent="0.3">
      <c r="A545" s="86" t="s">
        <v>675</v>
      </c>
      <c r="B545" s="37">
        <v>211</v>
      </c>
      <c r="C545" s="39">
        <f>ROUND(B545*(1+B$22),0)</f>
        <v>232</v>
      </c>
      <c r="D545" s="39">
        <f>ROUND(C545*(1+C$22),0)</f>
        <v>255</v>
      </c>
      <c r="E545" s="92" t="s">
        <v>677</v>
      </c>
      <c r="F545" s="92" t="s">
        <v>677</v>
      </c>
      <c r="G545" s="92" t="s">
        <v>677</v>
      </c>
    </row>
    <row r="546" spans="1:7" x14ac:dyDescent="0.3">
      <c r="A546" s="86"/>
      <c r="B546" s="37"/>
      <c r="C546" s="18"/>
      <c r="D546" s="24"/>
      <c r="E546" s="93"/>
      <c r="F546" s="93"/>
      <c r="G546" s="93"/>
    </row>
    <row r="547" spans="1:7" x14ac:dyDescent="0.3">
      <c r="A547" s="47" t="s">
        <v>678</v>
      </c>
      <c r="B547" s="37"/>
      <c r="C547" s="18"/>
      <c r="D547" s="24"/>
      <c r="E547" s="25"/>
      <c r="F547" s="25"/>
      <c r="G547" s="25"/>
    </row>
    <row r="548" spans="1:7" x14ac:dyDescent="0.3">
      <c r="A548" s="47"/>
      <c r="B548" s="37"/>
      <c r="C548" s="18"/>
      <c r="D548" s="24"/>
      <c r="E548" s="25"/>
      <c r="F548" s="25"/>
      <c r="G548" s="25"/>
    </row>
    <row r="549" spans="1:7" x14ac:dyDescent="0.3">
      <c r="A549" s="86" t="s">
        <v>674</v>
      </c>
      <c r="B549" s="37">
        <v>111.9</v>
      </c>
      <c r="C549" s="39">
        <f>ROUND(B549*(1+B$22),0)</f>
        <v>123</v>
      </c>
      <c r="D549" s="39">
        <f>ROUND(C549*(1+C$22),0)</f>
        <v>135</v>
      </c>
      <c r="E549" s="39">
        <v>200</v>
      </c>
      <c r="F549" s="39">
        <f t="shared" ref="F549:G550" si="54">ROUND(E549*(1+F$22),0)</f>
        <v>220</v>
      </c>
      <c r="G549" s="39">
        <f t="shared" si="54"/>
        <v>242</v>
      </c>
    </row>
    <row r="550" spans="1:7" x14ac:dyDescent="0.3">
      <c r="A550" s="86" t="s">
        <v>675</v>
      </c>
      <c r="B550" s="37">
        <v>211</v>
      </c>
      <c r="C550" s="39">
        <f>ROUND(B550*(1+B$22),0)</f>
        <v>232</v>
      </c>
      <c r="D550" s="39">
        <f>ROUND(C550*(1+C$22),0)</f>
        <v>255</v>
      </c>
      <c r="E550" s="39">
        <v>300</v>
      </c>
      <c r="F550" s="39">
        <f t="shared" si="54"/>
        <v>330</v>
      </c>
      <c r="G550" s="39">
        <f t="shared" si="54"/>
        <v>363</v>
      </c>
    </row>
    <row r="551" spans="1:7" x14ac:dyDescent="0.3">
      <c r="A551" s="86"/>
      <c r="B551" s="37"/>
      <c r="C551" s="18"/>
      <c r="D551" s="24"/>
      <c r="E551" s="25"/>
      <c r="F551" s="25"/>
      <c r="G551" s="25"/>
    </row>
    <row r="552" spans="1:7" x14ac:dyDescent="0.3">
      <c r="A552" s="86" t="s">
        <v>679</v>
      </c>
      <c r="B552" s="37"/>
      <c r="C552" s="18"/>
      <c r="D552" s="24"/>
      <c r="E552" s="25"/>
      <c r="F552" s="25"/>
      <c r="G552" s="25"/>
    </row>
    <row r="553" spans="1:7" x14ac:dyDescent="0.3">
      <c r="A553" s="86" t="s">
        <v>680</v>
      </c>
      <c r="B553" s="37"/>
      <c r="C553" s="18"/>
      <c r="D553" s="24"/>
      <c r="E553" s="25"/>
      <c r="F553" s="25"/>
      <c r="G553" s="25"/>
    </row>
    <row r="554" spans="1:7" x14ac:dyDescent="0.3">
      <c r="A554" s="86" t="s">
        <v>681</v>
      </c>
      <c r="B554" s="37"/>
      <c r="C554" s="18"/>
      <c r="D554" s="24"/>
      <c r="E554" s="25"/>
      <c r="F554" s="25"/>
      <c r="G554" s="25"/>
    </row>
    <row r="555" spans="1:7" x14ac:dyDescent="0.3">
      <c r="A555" s="86"/>
      <c r="B555" s="37"/>
      <c r="C555" s="18"/>
      <c r="D555" s="24"/>
      <c r="E555" s="25"/>
      <c r="F555" s="25"/>
      <c r="G555" s="25"/>
    </row>
    <row r="556" spans="1:7" x14ac:dyDescent="0.3">
      <c r="A556" s="89" t="s">
        <v>682</v>
      </c>
      <c r="B556" s="37"/>
      <c r="C556" s="18"/>
      <c r="D556" s="24"/>
      <c r="E556" s="25"/>
      <c r="F556" s="25"/>
      <c r="G556" s="25"/>
    </row>
    <row r="557" spans="1:7" x14ac:dyDescent="0.3">
      <c r="A557" s="89"/>
      <c r="B557" s="37"/>
      <c r="C557" s="18"/>
      <c r="D557" s="24"/>
      <c r="E557" s="25"/>
      <c r="F557" s="25"/>
      <c r="G557" s="25"/>
    </row>
    <row r="558" spans="1:7" x14ac:dyDescent="0.3">
      <c r="A558" s="86" t="s">
        <v>674</v>
      </c>
      <c r="B558" s="37">
        <v>190.1</v>
      </c>
      <c r="C558" s="39">
        <f>ROUND(B558*(1+B$22),0)</f>
        <v>209</v>
      </c>
      <c r="D558" s="39">
        <f>ROUND(C558*(1+D$22),0)</f>
        <v>230</v>
      </c>
      <c r="E558" s="39">
        <v>300</v>
      </c>
      <c r="F558" s="39">
        <f t="shared" ref="F558:G558" si="55">ROUND(E558*(1+F$22),0)</f>
        <v>330</v>
      </c>
      <c r="G558" s="39">
        <f t="shared" si="55"/>
        <v>363</v>
      </c>
    </row>
    <row r="559" spans="1:7" x14ac:dyDescent="0.3">
      <c r="A559" s="86" t="s">
        <v>675</v>
      </c>
      <c r="B559" s="37">
        <v>211</v>
      </c>
      <c r="C559" s="39">
        <f>ROUND(B559*(1+B$22),0)</f>
        <v>232</v>
      </c>
      <c r="D559" s="39">
        <f t="shared" ref="D559:G559" si="56">ROUND(C559*(1+D$22),0)</f>
        <v>255</v>
      </c>
      <c r="E559" s="39">
        <v>500</v>
      </c>
      <c r="F559" s="39">
        <f t="shared" si="56"/>
        <v>550</v>
      </c>
      <c r="G559" s="39">
        <f t="shared" si="56"/>
        <v>605</v>
      </c>
    </row>
    <row r="560" spans="1:7" x14ac:dyDescent="0.3">
      <c r="A560" s="86"/>
      <c r="B560" s="37"/>
      <c r="C560" s="18"/>
      <c r="D560" s="24"/>
      <c r="E560" s="25"/>
      <c r="F560" s="25"/>
      <c r="G560" s="25"/>
    </row>
    <row r="561" spans="1:7" x14ac:dyDescent="0.3">
      <c r="A561" s="86" t="s">
        <v>683</v>
      </c>
      <c r="B561" s="37"/>
      <c r="C561" s="18"/>
      <c r="D561" s="24"/>
      <c r="E561" s="25"/>
      <c r="F561" s="25"/>
      <c r="G561" s="25"/>
    </row>
    <row r="562" spans="1:7" x14ac:dyDescent="0.3">
      <c r="A562" s="86" t="s">
        <v>684</v>
      </c>
      <c r="B562" s="37"/>
      <c r="C562" s="18"/>
      <c r="D562" s="24"/>
      <c r="E562" s="25"/>
      <c r="F562" s="25"/>
      <c r="G562" s="25"/>
    </row>
    <row r="563" spans="1:7" x14ac:dyDescent="0.3">
      <c r="A563" s="89" t="s">
        <v>685</v>
      </c>
      <c r="B563" s="37"/>
      <c r="C563" s="18"/>
      <c r="D563" s="24"/>
      <c r="E563" s="25"/>
      <c r="F563" s="25"/>
      <c r="G563" s="25"/>
    </row>
    <row r="564" spans="1:7" x14ac:dyDescent="0.3">
      <c r="A564" s="86" t="s">
        <v>686</v>
      </c>
      <c r="B564" s="37"/>
      <c r="C564" s="18"/>
      <c r="D564" s="24"/>
      <c r="E564" s="25"/>
      <c r="F564" s="25"/>
      <c r="G564" s="25"/>
    </row>
    <row r="565" spans="1:7" x14ac:dyDescent="0.3">
      <c r="A565" s="86" t="s">
        <v>687</v>
      </c>
      <c r="B565" s="37"/>
      <c r="C565" s="18"/>
      <c r="D565" s="24"/>
      <c r="E565" s="25"/>
      <c r="F565" s="25"/>
      <c r="G565" s="25"/>
    </row>
    <row r="566" spans="1:7" x14ac:dyDescent="0.3">
      <c r="A566" s="86" t="s">
        <v>688</v>
      </c>
      <c r="B566" s="37"/>
      <c r="C566" s="18"/>
      <c r="D566" s="24"/>
      <c r="E566" s="25"/>
      <c r="F566" s="25"/>
      <c r="G566" s="25"/>
    </row>
    <row r="567" spans="1:7" x14ac:dyDescent="0.3">
      <c r="A567" s="86"/>
      <c r="B567" s="37"/>
      <c r="C567" s="18"/>
      <c r="D567" s="24"/>
      <c r="E567" s="25"/>
      <c r="F567" s="25"/>
      <c r="G567" s="25"/>
    </row>
    <row r="568" spans="1:7" x14ac:dyDescent="0.3">
      <c r="A568" s="86" t="s">
        <v>689</v>
      </c>
      <c r="B568" s="37"/>
      <c r="C568" s="18"/>
      <c r="D568" s="24"/>
      <c r="E568" s="25"/>
      <c r="F568" s="25"/>
      <c r="G568" s="25"/>
    </row>
    <row r="569" spans="1:7" x14ac:dyDescent="0.3">
      <c r="A569" s="86" t="s">
        <v>690</v>
      </c>
      <c r="B569" s="37"/>
      <c r="C569" s="18"/>
      <c r="D569" s="24"/>
      <c r="E569" s="25"/>
      <c r="F569" s="25"/>
      <c r="G569" s="25"/>
    </row>
    <row r="570" spans="1:7" x14ac:dyDescent="0.3">
      <c r="A570" s="86" t="s">
        <v>691</v>
      </c>
      <c r="B570" s="37"/>
      <c r="C570" s="18"/>
      <c r="D570" s="24"/>
      <c r="E570" s="25"/>
      <c r="F570" s="25"/>
      <c r="G570" s="25"/>
    </row>
    <row r="571" spans="1:7" x14ac:dyDescent="0.3">
      <c r="A571" s="86"/>
      <c r="B571" s="37"/>
      <c r="C571" s="18"/>
      <c r="D571" s="24"/>
      <c r="E571" s="25"/>
      <c r="F571" s="25"/>
      <c r="G571" s="25"/>
    </row>
    <row r="572" spans="1:7" x14ac:dyDescent="0.3">
      <c r="A572" s="89" t="s">
        <v>692</v>
      </c>
      <c r="B572" s="37"/>
      <c r="C572" s="18"/>
      <c r="D572" s="24"/>
      <c r="E572" s="25"/>
      <c r="F572" s="25"/>
      <c r="G572" s="25"/>
    </row>
    <row r="573" spans="1:7" x14ac:dyDescent="0.3">
      <c r="A573" s="89"/>
      <c r="B573" s="37"/>
      <c r="C573" s="18"/>
      <c r="D573" s="24"/>
      <c r="E573" s="25"/>
      <c r="F573" s="25"/>
      <c r="G573" s="25"/>
    </row>
    <row r="574" spans="1:7" x14ac:dyDescent="0.3">
      <c r="A574" s="86" t="s">
        <v>693</v>
      </c>
      <c r="B574" s="37"/>
      <c r="C574" s="18"/>
      <c r="D574" s="24"/>
      <c r="E574" s="25"/>
      <c r="F574" s="25"/>
      <c r="G574" s="25"/>
    </row>
    <row r="575" spans="1:7" x14ac:dyDescent="0.3">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3">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3">
      <c r="A577" s="86" t="s">
        <v>696</v>
      </c>
      <c r="B577" s="37">
        <v>282.2</v>
      </c>
      <c r="C577" s="39">
        <f t="shared" si="57"/>
        <v>310</v>
      </c>
      <c r="D577" s="39">
        <f t="shared" si="57"/>
        <v>341</v>
      </c>
      <c r="E577" s="39">
        <f t="shared" si="59"/>
        <v>375</v>
      </c>
      <c r="F577" s="39">
        <f t="shared" si="59"/>
        <v>413</v>
      </c>
      <c r="G577" s="39">
        <f t="shared" si="59"/>
        <v>454</v>
      </c>
    </row>
    <row r="578" spans="1:7" x14ac:dyDescent="0.3">
      <c r="A578" s="86" t="s">
        <v>697</v>
      </c>
      <c r="B578" s="37">
        <v>317.2</v>
      </c>
      <c r="C578" s="39">
        <f t="shared" si="57"/>
        <v>349</v>
      </c>
      <c r="D578" s="39">
        <f t="shared" si="57"/>
        <v>384</v>
      </c>
      <c r="E578" s="39">
        <f t="shared" si="59"/>
        <v>422</v>
      </c>
      <c r="F578" s="39">
        <f t="shared" si="59"/>
        <v>464</v>
      </c>
      <c r="G578" s="39">
        <f t="shared" si="59"/>
        <v>510</v>
      </c>
    </row>
    <row r="579" spans="1:7" x14ac:dyDescent="0.3">
      <c r="A579" s="86" t="s">
        <v>698</v>
      </c>
      <c r="B579" s="37">
        <v>239</v>
      </c>
      <c r="C579" s="39">
        <f t="shared" si="57"/>
        <v>263</v>
      </c>
      <c r="D579" s="39">
        <f t="shared" si="57"/>
        <v>289</v>
      </c>
      <c r="E579" s="39">
        <f t="shared" si="59"/>
        <v>318</v>
      </c>
      <c r="F579" s="39">
        <f t="shared" si="59"/>
        <v>350</v>
      </c>
      <c r="G579" s="39">
        <f t="shared" si="59"/>
        <v>385</v>
      </c>
    </row>
    <row r="580" spans="1:7" x14ac:dyDescent="0.3">
      <c r="A580" s="86" t="s">
        <v>699</v>
      </c>
      <c r="B580" s="37">
        <v>162.1</v>
      </c>
      <c r="C580" s="39">
        <f t="shared" si="57"/>
        <v>178</v>
      </c>
      <c r="D580" s="39">
        <f t="shared" si="57"/>
        <v>196</v>
      </c>
      <c r="E580" s="39">
        <f t="shared" si="59"/>
        <v>216</v>
      </c>
      <c r="F580" s="39">
        <f t="shared" si="59"/>
        <v>238</v>
      </c>
      <c r="G580" s="39">
        <f t="shared" si="59"/>
        <v>262</v>
      </c>
    </row>
    <row r="581" spans="1:7" x14ac:dyDescent="0.3">
      <c r="A581" s="86"/>
      <c r="B581" s="37"/>
      <c r="C581" s="18"/>
      <c r="D581" s="24"/>
      <c r="E581" s="25"/>
      <c r="F581" s="25"/>
      <c r="G581" s="25"/>
    </row>
    <row r="582" spans="1:7" x14ac:dyDescent="0.3">
      <c r="A582" s="86" t="s">
        <v>700</v>
      </c>
      <c r="B582" s="37"/>
      <c r="C582" s="18"/>
      <c r="D582" s="24"/>
      <c r="E582" s="25"/>
      <c r="F582" s="25"/>
      <c r="G582" s="25"/>
    </row>
    <row r="583" spans="1:7" x14ac:dyDescent="0.3">
      <c r="A583" s="86"/>
      <c r="B583" s="37"/>
      <c r="C583" s="18"/>
      <c r="D583" s="24"/>
      <c r="E583" s="25"/>
      <c r="F583" s="25"/>
      <c r="G583" s="25"/>
    </row>
    <row r="584" spans="1:7" x14ac:dyDescent="0.3">
      <c r="A584" s="89" t="s">
        <v>701</v>
      </c>
      <c r="B584" s="37"/>
      <c r="C584" s="18"/>
      <c r="D584" s="24"/>
      <c r="E584" s="25"/>
      <c r="F584" s="25"/>
      <c r="G584" s="25"/>
    </row>
    <row r="585" spans="1:7" x14ac:dyDescent="0.3">
      <c r="A585" s="89"/>
      <c r="B585" s="37"/>
      <c r="C585" s="18"/>
      <c r="D585" s="24"/>
      <c r="E585" s="25"/>
      <c r="F585" s="25"/>
      <c r="G585" s="25"/>
    </row>
    <row r="586" spans="1:7" x14ac:dyDescent="0.3">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3">
      <c r="A587" s="86"/>
      <c r="B587" s="37"/>
      <c r="C587" s="18"/>
      <c r="D587" s="24"/>
      <c r="E587" s="25"/>
      <c r="F587" s="25"/>
      <c r="G587" s="25"/>
    </row>
    <row r="588" spans="1:7" x14ac:dyDescent="0.3">
      <c r="A588" s="89" t="s">
        <v>703</v>
      </c>
      <c r="B588" s="37"/>
      <c r="C588" s="18"/>
      <c r="D588" s="24"/>
      <c r="E588" s="25"/>
      <c r="F588" s="25"/>
      <c r="G588" s="25"/>
    </row>
    <row r="589" spans="1:7" x14ac:dyDescent="0.3">
      <c r="A589" s="89"/>
      <c r="B589" s="37"/>
      <c r="C589" s="18"/>
      <c r="D589" s="24"/>
      <c r="E589" s="25"/>
      <c r="F589" s="25"/>
      <c r="G589" s="25"/>
    </row>
    <row r="590" spans="1:7" x14ac:dyDescent="0.3">
      <c r="A590" s="86" t="s">
        <v>704</v>
      </c>
      <c r="B590" s="37">
        <v>190.1</v>
      </c>
      <c r="C590" s="39">
        <f>ROUND(B590*(1+B$22),0)</f>
        <v>209</v>
      </c>
      <c r="D590" s="39">
        <f>ROUND(C590*(1+C$22),0)</f>
        <v>230</v>
      </c>
      <c r="E590" s="39" t="s">
        <v>582</v>
      </c>
      <c r="F590" s="39" t="s">
        <v>582</v>
      </c>
      <c r="G590" s="39" t="s">
        <v>582</v>
      </c>
    </row>
    <row r="591" spans="1:7" x14ac:dyDescent="0.3">
      <c r="A591" s="86" t="s">
        <v>705</v>
      </c>
      <c r="B591" s="37"/>
      <c r="C591" s="18">
        <v>1000</v>
      </c>
      <c r="D591" s="39">
        <f>ROUND(C591*(1+C$22),0)</f>
        <v>1100</v>
      </c>
      <c r="E591" s="39" t="s">
        <v>582</v>
      </c>
      <c r="F591" s="39" t="s">
        <v>582</v>
      </c>
      <c r="G591" s="39" t="s">
        <v>582</v>
      </c>
    </row>
    <row r="592" spans="1:7" x14ac:dyDescent="0.3">
      <c r="A592" s="86"/>
      <c r="B592" s="37"/>
      <c r="C592" s="18"/>
      <c r="D592" s="24"/>
      <c r="E592" s="25"/>
      <c r="F592" s="25"/>
      <c r="G592" s="25"/>
    </row>
    <row r="593" spans="1:7" x14ac:dyDescent="0.3">
      <c r="A593" s="89" t="s">
        <v>706</v>
      </c>
      <c r="B593" s="37"/>
      <c r="C593" s="18"/>
      <c r="D593" s="24"/>
      <c r="E593" s="25"/>
      <c r="F593" s="25"/>
      <c r="G593" s="25"/>
    </row>
    <row r="594" spans="1:7" x14ac:dyDescent="0.3">
      <c r="A594" s="86"/>
      <c r="B594" s="37"/>
      <c r="C594" s="18"/>
      <c r="D594" s="24"/>
      <c r="E594" s="25"/>
      <c r="F594" s="25"/>
      <c r="G594" s="25"/>
    </row>
    <row r="595" spans="1:7" x14ac:dyDescent="0.3">
      <c r="A595" s="86" t="s">
        <v>707</v>
      </c>
      <c r="B595" s="37">
        <v>1.4</v>
      </c>
      <c r="C595" s="39">
        <v>10</v>
      </c>
      <c r="D595" s="39">
        <f>ROUND(C595*(1+C$22),0)</f>
        <v>11</v>
      </c>
      <c r="E595" s="39">
        <v>80</v>
      </c>
      <c r="F595" s="39">
        <f t="shared" ref="F595:G597" si="61">ROUND(E595*(1+F$22),0)</f>
        <v>88</v>
      </c>
      <c r="G595" s="39">
        <f t="shared" si="61"/>
        <v>97</v>
      </c>
    </row>
    <row r="596" spans="1:7" x14ac:dyDescent="0.3">
      <c r="A596" s="86" t="s">
        <v>708</v>
      </c>
      <c r="B596" s="37">
        <v>1.4</v>
      </c>
      <c r="C596" s="39">
        <v>10</v>
      </c>
      <c r="D596" s="39">
        <f>ROUND(C596*(1+C$22),0)</f>
        <v>11</v>
      </c>
      <c r="E596" s="39">
        <v>50</v>
      </c>
      <c r="F596" s="39">
        <f t="shared" si="61"/>
        <v>55</v>
      </c>
      <c r="G596" s="39">
        <f t="shared" si="61"/>
        <v>61</v>
      </c>
    </row>
    <row r="597" spans="1:7" x14ac:dyDescent="0.3">
      <c r="A597" s="86" t="s">
        <v>709</v>
      </c>
      <c r="B597" s="37">
        <v>14</v>
      </c>
      <c r="C597" s="39">
        <v>20</v>
      </c>
      <c r="D597" s="39">
        <f>ROUND(C597*(1+C$22),0)</f>
        <v>22</v>
      </c>
      <c r="E597" s="39">
        <v>10</v>
      </c>
      <c r="F597" s="39">
        <f t="shared" si="61"/>
        <v>11</v>
      </c>
      <c r="G597" s="39">
        <f t="shared" si="61"/>
        <v>12</v>
      </c>
    </row>
    <row r="598" spans="1:7" x14ac:dyDescent="0.3">
      <c r="A598" s="86"/>
      <c r="B598" s="37"/>
      <c r="C598" s="18"/>
      <c r="D598" s="24"/>
      <c r="E598" s="25"/>
      <c r="F598" s="25"/>
      <c r="G598" s="25"/>
    </row>
    <row r="599" spans="1:7" x14ac:dyDescent="0.3">
      <c r="A599" s="89" t="s">
        <v>710</v>
      </c>
      <c r="B599" s="37"/>
      <c r="C599" s="18"/>
      <c r="D599" s="24"/>
      <c r="E599" s="25"/>
      <c r="F599" s="25"/>
      <c r="G599" s="25"/>
    </row>
    <row r="600" spans="1:7" x14ac:dyDescent="0.3">
      <c r="A600" s="86"/>
      <c r="B600" s="37"/>
      <c r="C600" s="18"/>
      <c r="D600" s="24"/>
      <c r="E600" s="25"/>
      <c r="F600" s="25"/>
      <c r="G600" s="25"/>
    </row>
    <row r="601" spans="1:7" x14ac:dyDescent="0.3">
      <c r="A601" s="86" t="s">
        <v>711</v>
      </c>
      <c r="B601" s="37">
        <v>7</v>
      </c>
      <c r="C601" s="39">
        <f>ROUND(B601*(1+B$22),0)</f>
        <v>8</v>
      </c>
      <c r="D601" s="39">
        <f>ROUND(C601*(1+C$22),0)</f>
        <v>9</v>
      </c>
      <c r="E601" s="39">
        <v>20</v>
      </c>
      <c r="F601" s="39">
        <f t="shared" ref="F601:G603" si="62">ROUND(E601*(1+F$22),0)</f>
        <v>22</v>
      </c>
      <c r="G601" s="39">
        <f t="shared" si="62"/>
        <v>24</v>
      </c>
    </row>
    <row r="602" spans="1:7" x14ac:dyDescent="0.3">
      <c r="A602" s="86" t="s">
        <v>712</v>
      </c>
      <c r="B602" s="37"/>
      <c r="C602" s="39"/>
      <c r="D602" s="39"/>
      <c r="E602" s="39">
        <v>10</v>
      </c>
      <c r="F602" s="39">
        <f t="shared" si="62"/>
        <v>11</v>
      </c>
      <c r="G602" s="39">
        <f t="shared" si="62"/>
        <v>12</v>
      </c>
    </row>
    <row r="603" spans="1:7" x14ac:dyDescent="0.3">
      <c r="A603" s="86" t="s">
        <v>713</v>
      </c>
      <c r="B603" s="37"/>
      <c r="C603" s="39"/>
      <c r="D603" s="39"/>
      <c r="E603" s="39">
        <v>25</v>
      </c>
      <c r="F603" s="39">
        <f t="shared" si="62"/>
        <v>28</v>
      </c>
      <c r="G603" s="39">
        <f t="shared" si="62"/>
        <v>31</v>
      </c>
    </row>
    <row r="604" spans="1:7" x14ac:dyDescent="0.3">
      <c r="A604" s="25"/>
      <c r="B604" s="37"/>
      <c r="C604" s="18"/>
      <c r="D604" s="24"/>
      <c r="E604" s="25"/>
      <c r="F604" s="25"/>
      <c r="G604" s="25"/>
    </row>
    <row r="605" spans="1:7" x14ac:dyDescent="0.3">
      <c r="A605" s="42" t="s">
        <v>714</v>
      </c>
      <c r="B605" s="37"/>
      <c r="C605" s="18"/>
      <c r="D605" s="24"/>
      <c r="E605" s="25"/>
      <c r="F605" s="25"/>
      <c r="G605" s="25"/>
    </row>
    <row r="606" spans="1:7" x14ac:dyDescent="0.3">
      <c r="A606" s="42" t="s">
        <v>715</v>
      </c>
      <c r="B606" s="37"/>
      <c r="C606" s="18"/>
      <c r="D606" s="24"/>
      <c r="E606" s="25"/>
      <c r="F606" s="25"/>
      <c r="G606" s="25"/>
    </row>
    <row r="607" spans="1:7" x14ac:dyDescent="0.3">
      <c r="A607" s="18"/>
      <c r="B607" s="18"/>
      <c r="C607" s="18"/>
      <c r="D607" s="24"/>
      <c r="E607" s="18"/>
      <c r="F607" s="18"/>
      <c r="G607" s="18"/>
    </row>
    <row r="608" spans="1:7" x14ac:dyDescent="0.3">
      <c r="A608" s="18"/>
      <c r="B608" s="18"/>
      <c r="C608" s="18"/>
      <c r="D608" s="24"/>
      <c r="E608" s="18"/>
      <c r="F608" s="18"/>
      <c r="G608" s="18"/>
    </row>
    <row r="609" spans="1:7" x14ac:dyDescent="0.3">
      <c r="A609" s="18" t="s">
        <v>716</v>
      </c>
      <c r="B609" s="18"/>
      <c r="C609" s="18">
        <v>100</v>
      </c>
      <c r="D609" s="24"/>
      <c r="E609" s="18"/>
      <c r="F609" s="18"/>
      <c r="G609" s="18"/>
    </row>
    <row r="610" spans="1:7" x14ac:dyDescent="0.3">
      <c r="A610" s="18"/>
      <c r="B610" s="18"/>
      <c r="C610" s="18"/>
      <c r="D610" s="24"/>
      <c r="E610" s="18"/>
      <c r="F610" s="18"/>
      <c r="G610" s="18"/>
    </row>
    <row r="611" spans="1:7" x14ac:dyDescent="0.3">
      <c r="A611" s="42" t="s">
        <v>717</v>
      </c>
      <c r="B611" s="18"/>
      <c r="C611" s="18"/>
      <c r="D611" s="24"/>
      <c r="E611" s="18"/>
      <c r="F611" s="18"/>
      <c r="G611" s="18"/>
    </row>
    <row r="612" spans="1:7" x14ac:dyDescent="0.3">
      <c r="A612" s="204" t="s">
        <v>718</v>
      </c>
      <c r="B612" s="204"/>
      <c r="C612" s="204"/>
      <c r="D612" s="204"/>
      <c r="E612" s="204"/>
      <c r="F612" s="94"/>
      <c r="G612" s="94"/>
    </row>
    <row r="613" spans="1:7" x14ac:dyDescent="0.3">
      <c r="A613" s="197" t="s">
        <v>719</v>
      </c>
      <c r="B613" s="198"/>
      <c r="C613" s="198"/>
      <c r="D613" s="198"/>
      <c r="E613" s="198"/>
      <c r="F613" s="95"/>
      <c r="G613" s="95"/>
    </row>
    <row r="614" spans="1:7" x14ac:dyDescent="0.3">
      <c r="A614" s="197" t="s">
        <v>720</v>
      </c>
      <c r="B614" s="198"/>
      <c r="C614" s="198"/>
      <c r="D614" s="198"/>
      <c r="E614" s="198"/>
      <c r="F614" s="95"/>
      <c r="G614" s="95"/>
    </row>
    <row r="615" spans="1:7" x14ac:dyDescent="0.3">
      <c r="A615" s="96" t="s">
        <v>721</v>
      </c>
      <c r="B615" s="97"/>
      <c r="C615" s="97"/>
      <c r="D615" s="24"/>
      <c r="E615" s="97"/>
      <c r="F615" s="97"/>
      <c r="G615" s="97"/>
    </row>
    <row r="616" spans="1:7" x14ac:dyDescent="0.3">
      <c r="A616" s="96" t="s">
        <v>722</v>
      </c>
      <c r="B616" s="97"/>
      <c r="C616" s="97"/>
      <c r="D616" s="24"/>
      <c r="E616" s="97"/>
      <c r="F616" s="97"/>
      <c r="G616" s="97"/>
    </row>
    <row r="617" spans="1:7" x14ac:dyDescent="0.3">
      <c r="A617" s="98" t="s">
        <v>723</v>
      </c>
      <c r="B617" s="97"/>
      <c r="C617" s="99"/>
      <c r="D617" s="99"/>
      <c r="E617" s="99"/>
      <c r="F617" s="99"/>
      <c r="G617" s="99"/>
    </row>
    <row r="618" spans="1:7" x14ac:dyDescent="0.3">
      <c r="A618" s="98" t="s">
        <v>724</v>
      </c>
      <c r="B618" s="97"/>
      <c r="C618" s="97"/>
      <c r="D618" s="24"/>
      <c r="E618" s="97"/>
      <c r="F618" s="97"/>
      <c r="G618" s="97"/>
    </row>
    <row r="619" spans="1:7" x14ac:dyDescent="0.3">
      <c r="A619" s="73"/>
      <c r="B619" s="97"/>
      <c r="C619" s="97"/>
      <c r="D619" s="24"/>
      <c r="E619" s="97"/>
      <c r="F619" s="97"/>
      <c r="G619" s="97"/>
    </row>
    <row r="620" spans="1:7" x14ac:dyDescent="0.3">
      <c r="A620" s="97" t="s">
        <v>725</v>
      </c>
      <c r="B620" s="97"/>
      <c r="C620" s="99">
        <v>500</v>
      </c>
      <c r="D620" s="99">
        <f>ROUND(C620*(1+C$22),0)</f>
        <v>550</v>
      </c>
      <c r="E620" s="39">
        <f t="shared" ref="E620:G620" si="63">ROUND(D620*(1+E$22),0)</f>
        <v>605</v>
      </c>
      <c r="F620" s="39">
        <f t="shared" si="63"/>
        <v>666</v>
      </c>
      <c r="G620" s="39">
        <f t="shared" si="63"/>
        <v>733</v>
      </c>
    </row>
    <row r="621" spans="1:7" x14ac:dyDescent="0.3">
      <c r="A621" s="97"/>
      <c r="B621" s="97"/>
      <c r="C621" s="99"/>
      <c r="D621" s="99"/>
      <c r="E621" s="99"/>
      <c r="F621" s="99"/>
      <c r="G621" s="99"/>
    </row>
    <row r="622" spans="1:7" x14ac:dyDescent="0.3">
      <c r="A622" s="100" t="s">
        <v>726</v>
      </c>
      <c r="B622" s="97"/>
      <c r="C622" s="97"/>
      <c r="D622" s="24"/>
      <c r="E622" s="97"/>
      <c r="F622" s="97"/>
      <c r="G622" s="97"/>
    </row>
    <row r="623" spans="1:7" x14ac:dyDescent="0.3">
      <c r="A623" s="199" t="s">
        <v>727</v>
      </c>
      <c r="B623" s="200"/>
      <c r="C623" s="200"/>
      <c r="D623" s="200"/>
      <c r="E623" s="200"/>
      <c r="F623" s="101"/>
      <c r="G623" s="101"/>
    </row>
    <row r="624" spans="1:7" x14ac:dyDescent="0.3">
      <c r="A624" s="102"/>
      <c r="B624" s="102"/>
      <c r="C624" s="102"/>
      <c r="D624" s="102"/>
      <c r="E624" s="102"/>
      <c r="F624" s="102"/>
      <c r="G624" s="102"/>
    </row>
    <row r="625" spans="1:7" x14ac:dyDescent="0.3">
      <c r="A625" s="102" t="s">
        <v>728</v>
      </c>
      <c r="B625" s="102"/>
      <c r="C625" s="99">
        <v>200</v>
      </c>
      <c r="D625" s="99">
        <f>ROUND(C625*(1+C$22),0)</f>
        <v>220</v>
      </c>
      <c r="E625" s="39" t="s">
        <v>582</v>
      </c>
      <c r="F625" s="39" t="s">
        <v>582</v>
      </c>
      <c r="G625" s="39" t="s">
        <v>582</v>
      </c>
    </row>
    <row r="626" spans="1:7" x14ac:dyDescent="0.3">
      <c r="A626" s="103"/>
      <c r="B626" s="103"/>
      <c r="C626" s="103"/>
      <c r="D626" s="103"/>
      <c r="E626" s="103"/>
      <c r="F626" s="103"/>
      <c r="G626" s="103"/>
    </row>
    <row r="627" spans="1:7" x14ac:dyDescent="0.3">
      <c r="A627" s="103"/>
      <c r="B627" s="103"/>
      <c r="C627" s="103"/>
      <c r="D627" s="103"/>
      <c r="E627" s="103"/>
      <c r="F627" s="103"/>
      <c r="G627" s="103"/>
    </row>
  </sheetData>
  <mergeCells count="14">
    <mergeCell ref="E413:G413"/>
    <mergeCell ref="A2:E2"/>
    <mergeCell ref="A280:E280"/>
    <mergeCell ref="A281:E281"/>
    <mergeCell ref="A282:E282"/>
    <mergeCell ref="A412:G412"/>
    <mergeCell ref="A614:E614"/>
    <mergeCell ref="A623:E623"/>
    <mergeCell ref="A414:A416"/>
    <mergeCell ref="E428:G428"/>
    <mergeCell ref="E437:G437"/>
    <mergeCell ref="A489:E489"/>
    <mergeCell ref="A612:E612"/>
    <mergeCell ref="A613:E613"/>
  </mergeCells>
  <printOptions gridLines="1"/>
  <pageMargins left="0.70866141732283472" right="0.70866141732283472" top="0.74803149606299213" bottom="0.74803149606299213" header="0.31496062992125984" footer="0.31496062992125984"/>
  <pageSetup paperSize="9" scale="77"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7"/>
  <sheetViews>
    <sheetView tabSelected="1" view="pageBreakPreview" zoomScaleNormal="100" zoomScaleSheetLayoutView="100" workbookViewId="0">
      <pane ySplit="3" topLeftCell="A4" activePane="bottomLeft" state="frozen"/>
      <selection pane="bottomLeft" activeCell="M19" sqref="M19"/>
    </sheetView>
  </sheetViews>
  <sheetFormatPr defaultColWidth="9.109375" defaultRowHeight="11.4" x14ac:dyDescent="0.2"/>
  <cols>
    <col min="1" max="1" width="68.5546875" style="186" bestFit="1" customWidth="1"/>
    <col min="2" max="2" width="8.77734375" style="116" hidden="1" customWidth="1"/>
    <col min="3" max="3" width="8.5546875" style="116" hidden="1" customWidth="1"/>
    <col min="4" max="4" width="8.5546875" style="145" hidden="1" customWidth="1"/>
    <col min="5" max="5" width="8.5546875" style="160" hidden="1" customWidth="1"/>
    <col min="6" max="6" width="8.77734375" style="160" hidden="1" customWidth="1"/>
    <col min="7" max="8" width="8.77734375" style="175" hidden="1" customWidth="1"/>
    <col min="9" max="10" width="12.77734375" style="165" customWidth="1"/>
    <col min="11" max="11" width="12.77734375" style="158" customWidth="1"/>
    <col min="12" max="16384" width="9.109375" style="104"/>
  </cols>
  <sheetData>
    <row r="1" spans="1:11" ht="12" x14ac:dyDescent="0.25">
      <c r="A1" s="215" t="s">
        <v>500</v>
      </c>
      <c r="B1" s="215"/>
      <c r="C1" s="215"/>
      <c r="D1" s="215"/>
      <c r="E1" s="215"/>
      <c r="F1" s="148"/>
      <c r="G1" s="166"/>
      <c r="H1" s="166"/>
      <c r="I1" s="181"/>
      <c r="J1" s="181"/>
      <c r="K1" s="176"/>
    </row>
    <row r="2" spans="1:11" ht="12" x14ac:dyDescent="0.25">
      <c r="A2" s="215" t="s">
        <v>501</v>
      </c>
      <c r="B2" s="215"/>
      <c r="C2" s="215"/>
      <c r="D2" s="215"/>
      <c r="E2" s="215"/>
      <c r="F2" s="148"/>
      <c r="G2" s="166"/>
      <c r="H2" s="166"/>
      <c r="I2" s="181"/>
      <c r="J2" s="181"/>
      <c r="K2" s="176"/>
    </row>
    <row r="3" spans="1:11" ht="12" x14ac:dyDescent="0.25">
      <c r="A3" s="106"/>
      <c r="B3" s="107" t="s">
        <v>4</v>
      </c>
      <c r="C3" s="107" t="s">
        <v>5</v>
      </c>
      <c r="D3" s="134" t="s">
        <v>6</v>
      </c>
      <c r="E3" s="149" t="s">
        <v>767</v>
      </c>
      <c r="F3" s="149" t="s">
        <v>776</v>
      </c>
      <c r="G3" s="167" t="s">
        <v>777</v>
      </c>
      <c r="H3" s="167" t="s">
        <v>778</v>
      </c>
      <c r="I3" s="182" t="s">
        <v>779</v>
      </c>
      <c r="J3" s="182" t="s">
        <v>780</v>
      </c>
      <c r="K3" s="177" t="s">
        <v>781</v>
      </c>
    </row>
    <row r="4" spans="1:11" ht="12" x14ac:dyDescent="0.25">
      <c r="A4" s="187" t="s">
        <v>502</v>
      </c>
      <c r="B4" s="108"/>
      <c r="C4" s="108"/>
      <c r="D4" s="135"/>
      <c r="E4" s="150"/>
      <c r="F4" s="150"/>
      <c r="G4" s="168"/>
      <c r="H4" s="168"/>
      <c r="I4" s="163"/>
      <c r="J4" s="163"/>
      <c r="K4" s="151"/>
    </row>
    <row r="5" spans="1:11" ht="12" x14ac:dyDescent="0.25">
      <c r="A5" s="187" t="s">
        <v>503</v>
      </c>
      <c r="B5" s="108"/>
      <c r="C5" s="108"/>
      <c r="D5" s="135"/>
      <c r="E5" s="150"/>
      <c r="F5" s="150"/>
      <c r="G5" s="168"/>
      <c r="H5" s="168"/>
      <c r="I5" s="163"/>
      <c r="J5" s="163"/>
      <c r="K5" s="151"/>
    </row>
    <row r="6" spans="1:11" x14ac:dyDescent="0.2">
      <c r="A6" s="106" t="s">
        <v>504</v>
      </c>
      <c r="B6" s="112">
        <f>0.00737979*0.85</f>
        <v>6.2728214999999993E-3</v>
      </c>
      <c r="C6" s="112">
        <f>+B6*1.06</f>
        <v>6.6491907899999996E-3</v>
      </c>
      <c r="D6" s="136">
        <f t="shared" ref="D6" si="0">+C6*1.06</f>
        <v>7.0481422374000001E-3</v>
      </c>
      <c r="E6" s="112">
        <f>+D6*1.05</f>
        <v>7.4005493492700003E-3</v>
      </c>
      <c r="F6" s="161">
        <f>+E6*1.05</f>
        <v>7.7705768167335007E-3</v>
      </c>
      <c r="G6" s="169">
        <f>F6*1.05</f>
        <v>8.1591056575701752E-3</v>
      </c>
      <c r="H6" s="169">
        <f>G6*1.06</f>
        <v>8.6486519970243869E-3</v>
      </c>
      <c r="I6" s="161">
        <f>H6*1.06</f>
        <v>9.1675711168458501E-3</v>
      </c>
      <c r="J6" s="161">
        <f>I6*1.05</f>
        <v>9.625949672688143E-3</v>
      </c>
      <c r="K6" s="112">
        <f>J6*1.05</f>
        <v>1.010724715632255E-2</v>
      </c>
    </row>
    <row r="7" spans="1:11" x14ac:dyDescent="0.2">
      <c r="A7" s="106" t="s">
        <v>506</v>
      </c>
      <c r="B7" s="112">
        <f>0.0099976734*0.85</f>
        <v>8.4980223900000002E-3</v>
      </c>
      <c r="C7" s="112">
        <f t="shared" ref="C7:D10" si="1">+B7*1.06</f>
        <v>9.0079037333999998E-3</v>
      </c>
      <c r="D7" s="136">
        <f t="shared" si="1"/>
        <v>9.5483779574040001E-3</v>
      </c>
      <c r="E7" s="112">
        <f t="shared" ref="E7:E10" si="2">+D7*1.05</f>
        <v>1.00257968552742E-2</v>
      </c>
      <c r="F7" s="161">
        <f>+E7*1.05</f>
        <v>1.052708669803791E-2</v>
      </c>
      <c r="G7" s="169">
        <f>F7*1.05</f>
        <v>1.1053441032939806E-2</v>
      </c>
      <c r="H7" s="169">
        <f t="shared" ref="H7:H10" si="3">G7*1.06</f>
        <v>1.1716647494916195E-2</v>
      </c>
      <c r="I7" s="161">
        <f t="shared" ref="I7:I10" si="4">H7*1.06</f>
        <v>1.2419646344611167E-2</v>
      </c>
      <c r="J7" s="161">
        <f t="shared" ref="J7:K7" si="5">I7*1.05</f>
        <v>1.3040628661841726E-2</v>
      </c>
      <c r="K7" s="112">
        <f t="shared" si="5"/>
        <v>1.3692660094933813E-2</v>
      </c>
    </row>
    <row r="8" spans="1:11" x14ac:dyDescent="0.2">
      <c r="A8" s="106" t="s">
        <v>507</v>
      </c>
      <c r="B8" s="112">
        <f>0.0034892165*0.85</f>
        <v>2.965834025E-3</v>
      </c>
      <c r="C8" s="112">
        <f t="shared" si="1"/>
        <v>3.1437840665000001E-3</v>
      </c>
      <c r="D8" s="136">
        <f t="shared" si="1"/>
        <v>3.3324111104900004E-3</v>
      </c>
      <c r="E8" s="112">
        <f t="shared" si="2"/>
        <v>3.4990316660145006E-3</v>
      </c>
      <c r="F8" s="161">
        <f>+E8*1.05</f>
        <v>3.6739832493152256E-3</v>
      </c>
      <c r="G8" s="169">
        <f>F8*1.05</f>
        <v>3.8576824117809872E-3</v>
      </c>
      <c r="H8" s="169">
        <f t="shared" si="3"/>
        <v>4.089143356487847E-3</v>
      </c>
      <c r="I8" s="161">
        <f t="shared" si="4"/>
        <v>4.3344919578771181E-3</v>
      </c>
      <c r="J8" s="161">
        <f t="shared" ref="J8:K8" si="6">I8*1.05</f>
        <v>4.5512165557709738E-3</v>
      </c>
      <c r="K8" s="112">
        <f t="shared" si="6"/>
        <v>4.7787773835595224E-3</v>
      </c>
    </row>
    <row r="9" spans="1:11" x14ac:dyDescent="0.2">
      <c r="A9" s="106" t="s">
        <v>508</v>
      </c>
      <c r="B9" s="112">
        <f>0.00737979*0.85</f>
        <v>6.2728214999999993E-3</v>
      </c>
      <c r="C9" s="112">
        <f t="shared" si="1"/>
        <v>6.6491907899999996E-3</v>
      </c>
      <c r="D9" s="136">
        <f t="shared" si="1"/>
        <v>7.0481422374000001E-3</v>
      </c>
      <c r="E9" s="112">
        <f t="shared" si="2"/>
        <v>7.4005493492700003E-3</v>
      </c>
      <c r="F9" s="161">
        <f>+E9*1.05</f>
        <v>7.7705768167335007E-3</v>
      </c>
      <c r="G9" s="169">
        <f>F9*1.05</f>
        <v>8.1591056575701752E-3</v>
      </c>
      <c r="H9" s="169">
        <f t="shared" si="3"/>
        <v>8.6486519970243869E-3</v>
      </c>
      <c r="I9" s="161">
        <f t="shared" si="4"/>
        <v>9.1675711168458501E-3</v>
      </c>
      <c r="J9" s="161">
        <f t="shared" ref="J9:K9" si="7">I9*1.05</f>
        <v>9.625949672688143E-3</v>
      </c>
      <c r="K9" s="112">
        <f t="shared" si="7"/>
        <v>1.010724715632255E-2</v>
      </c>
    </row>
    <row r="10" spans="1:11" x14ac:dyDescent="0.2">
      <c r="A10" s="106" t="s">
        <v>509</v>
      </c>
      <c r="B10" s="112">
        <v>1E-3</v>
      </c>
      <c r="C10" s="112">
        <f t="shared" si="1"/>
        <v>1.0600000000000002E-3</v>
      </c>
      <c r="D10" s="136">
        <f t="shared" si="1"/>
        <v>1.1236000000000002E-3</v>
      </c>
      <c r="E10" s="112">
        <f t="shared" si="2"/>
        <v>1.1797800000000003E-3</v>
      </c>
      <c r="F10" s="161">
        <f>+E10*1.05</f>
        <v>1.2387690000000002E-3</v>
      </c>
      <c r="G10" s="169">
        <f>F10*1.05</f>
        <v>1.3007074500000003E-3</v>
      </c>
      <c r="H10" s="169">
        <f t="shared" si="3"/>
        <v>1.3787498970000004E-3</v>
      </c>
      <c r="I10" s="161">
        <f t="shared" si="4"/>
        <v>1.4614748908200006E-3</v>
      </c>
      <c r="J10" s="161">
        <f t="shared" ref="J10:K10" si="8">I10*1.05</f>
        <v>1.5345486353610007E-3</v>
      </c>
      <c r="K10" s="112">
        <f t="shared" si="8"/>
        <v>1.6112760671290508E-3</v>
      </c>
    </row>
    <row r="11" spans="1:11" s="105" customFormat="1" hidden="1" x14ac:dyDescent="0.2">
      <c r="A11" s="111" t="s">
        <v>510</v>
      </c>
      <c r="B11" s="113">
        <v>1.8449475000000004E-3</v>
      </c>
      <c r="C11" s="113"/>
      <c r="D11" s="137"/>
      <c r="E11" s="152"/>
      <c r="F11" s="162"/>
      <c r="G11" s="170"/>
      <c r="H11" s="170"/>
      <c r="I11" s="162"/>
      <c r="J11" s="162"/>
      <c r="K11" s="152"/>
    </row>
    <row r="12" spans="1:11" hidden="1" x14ac:dyDescent="0.2">
      <c r="A12" s="106" t="s">
        <v>512</v>
      </c>
      <c r="B12" s="112">
        <v>1.5935700000000003E-3</v>
      </c>
      <c r="C12" s="112"/>
      <c r="D12" s="136"/>
      <c r="E12" s="151"/>
      <c r="F12" s="163"/>
      <c r="G12" s="168"/>
      <c r="H12" s="168"/>
      <c r="I12" s="163"/>
      <c r="J12" s="163"/>
      <c r="K12" s="151"/>
    </row>
    <row r="13" spans="1:11" x14ac:dyDescent="0.2">
      <c r="A13" s="106"/>
      <c r="B13" s="108"/>
      <c r="C13" s="108"/>
      <c r="D13" s="135"/>
      <c r="E13" s="150"/>
      <c r="F13" s="150"/>
      <c r="G13" s="168"/>
      <c r="H13" s="168"/>
      <c r="I13" s="163"/>
      <c r="J13" s="163"/>
      <c r="K13" s="151"/>
    </row>
    <row r="14" spans="1:11" x14ac:dyDescent="0.2">
      <c r="A14" s="106"/>
      <c r="B14" s="108"/>
      <c r="C14" s="108"/>
      <c r="D14" s="135"/>
      <c r="E14" s="150"/>
      <c r="F14" s="150"/>
      <c r="G14" s="168"/>
      <c r="H14" s="168"/>
      <c r="I14" s="163"/>
      <c r="J14" s="163"/>
      <c r="K14" s="151"/>
    </row>
    <row r="15" spans="1:11" ht="12" x14ac:dyDescent="0.25">
      <c r="A15" s="187" t="s">
        <v>514</v>
      </c>
      <c r="B15" s="108"/>
      <c r="C15" s="108"/>
      <c r="D15" s="135"/>
      <c r="E15" s="150"/>
      <c r="F15" s="150"/>
      <c r="G15" s="168"/>
      <c r="H15" s="168"/>
      <c r="I15" s="163"/>
      <c r="J15" s="163"/>
      <c r="K15" s="151"/>
    </row>
    <row r="16" spans="1:11" x14ac:dyDescent="0.2">
      <c r="A16" s="106" t="s">
        <v>515</v>
      </c>
      <c r="B16" s="108"/>
      <c r="C16" s="108"/>
      <c r="D16" s="135"/>
      <c r="E16" s="150"/>
      <c r="F16" s="150"/>
      <c r="G16" s="168"/>
      <c r="H16" s="168"/>
      <c r="I16" s="163"/>
      <c r="J16" s="163"/>
      <c r="K16" s="151"/>
    </row>
    <row r="17" spans="1:11" x14ac:dyDescent="0.2">
      <c r="A17" s="106"/>
      <c r="B17" s="108"/>
      <c r="C17" s="108"/>
      <c r="D17" s="135"/>
      <c r="E17" s="150"/>
      <c r="F17" s="150"/>
      <c r="G17" s="168"/>
      <c r="H17" s="168"/>
      <c r="I17" s="163"/>
      <c r="J17" s="163"/>
      <c r="K17" s="151"/>
    </row>
    <row r="18" spans="1:11" ht="12" x14ac:dyDescent="0.25">
      <c r="A18" s="187" t="s">
        <v>22</v>
      </c>
      <c r="B18" s="108"/>
      <c r="C18" s="108"/>
      <c r="D18" s="135"/>
      <c r="E18" s="150"/>
      <c r="F18" s="150"/>
      <c r="G18" s="168"/>
      <c r="H18" s="168"/>
      <c r="I18" s="163"/>
      <c r="J18" s="163"/>
      <c r="K18" s="151"/>
    </row>
    <row r="19" spans="1:11" x14ac:dyDescent="0.2">
      <c r="A19" s="106" t="s">
        <v>735</v>
      </c>
      <c r="B19" s="108"/>
      <c r="C19" s="108"/>
      <c r="D19" s="135"/>
      <c r="E19" s="150"/>
      <c r="F19" s="150"/>
      <c r="G19" s="168"/>
      <c r="H19" s="168"/>
      <c r="I19" s="163"/>
      <c r="J19" s="163"/>
      <c r="K19" s="151"/>
    </row>
    <row r="20" spans="1:11" x14ac:dyDescent="0.2">
      <c r="A20" s="106" t="s">
        <v>736</v>
      </c>
      <c r="B20" s="109">
        <v>41</v>
      </c>
      <c r="C20" s="109">
        <v>43.45</v>
      </c>
      <c r="D20" s="133">
        <f t="shared" ref="D20" si="9">+C20*1.06</f>
        <v>46.057000000000002</v>
      </c>
      <c r="E20" s="151">
        <f t="shared" ref="E20" si="10">+D20*1.05</f>
        <v>48.359850000000002</v>
      </c>
      <c r="F20" s="163">
        <f>+E20*1.06</f>
        <v>51.261441000000005</v>
      </c>
      <c r="G20" s="168">
        <v>53.8</v>
      </c>
      <c r="H20" s="168">
        <v>57</v>
      </c>
      <c r="I20" s="163">
        <v>60.4</v>
      </c>
      <c r="J20" s="163">
        <f>I20*1.05</f>
        <v>63.42</v>
      </c>
      <c r="K20" s="151">
        <f>J20*1.05</f>
        <v>66.591000000000008</v>
      </c>
    </row>
    <row r="21" spans="1:11" x14ac:dyDescent="0.2">
      <c r="A21" s="106"/>
      <c r="B21" s="108"/>
      <c r="C21" s="108"/>
      <c r="D21" s="135"/>
      <c r="E21" s="150"/>
      <c r="F21" s="150"/>
      <c r="G21" s="168"/>
      <c r="H21" s="168"/>
      <c r="I21" s="163"/>
      <c r="J21" s="163"/>
      <c r="K21" s="151"/>
    </row>
    <row r="22" spans="1:11" x14ac:dyDescent="0.2">
      <c r="A22" s="121"/>
      <c r="B22" s="108"/>
      <c r="C22" s="108"/>
      <c r="D22" s="135"/>
      <c r="E22" s="150"/>
      <c r="F22" s="150"/>
      <c r="G22" s="168"/>
      <c r="H22" s="168"/>
      <c r="I22" s="163"/>
      <c r="J22" s="163"/>
      <c r="K22" s="151"/>
    </row>
    <row r="23" spans="1:11" x14ac:dyDescent="0.2">
      <c r="A23" s="106"/>
      <c r="B23" s="108"/>
      <c r="C23" s="108"/>
      <c r="D23" s="135"/>
      <c r="E23" s="150"/>
      <c r="F23" s="150"/>
      <c r="G23" s="168"/>
      <c r="H23" s="168"/>
      <c r="I23" s="163"/>
      <c r="J23" s="163"/>
      <c r="K23" s="151"/>
    </row>
    <row r="24" spans="1:11" ht="12" x14ac:dyDescent="0.25">
      <c r="A24" s="187" t="s">
        <v>518</v>
      </c>
      <c r="B24" s="108"/>
      <c r="C24" s="108"/>
      <c r="D24" s="135"/>
      <c r="E24" s="150"/>
      <c r="F24" s="150"/>
      <c r="G24" s="168"/>
      <c r="H24" s="168"/>
      <c r="I24" s="163"/>
      <c r="J24" s="163"/>
      <c r="K24" s="151"/>
    </row>
    <row r="25" spans="1:11" x14ac:dyDescent="0.2">
      <c r="A25" s="106" t="s">
        <v>504</v>
      </c>
      <c r="B25" s="109">
        <v>98.8</v>
      </c>
      <c r="C25" s="109">
        <v>104.75</v>
      </c>
      <c r="D25" s="133">
        <f t="shared" ref="D25" si="11">+C25*1.06</f>
        <v>111.03500000000001</v>
      </c>
      <c r="E25" s="151">
        <f t="shared" ref="E25:E38" si="12">+D25*1.05</f>
        <v>116.58675000000001</v>
      </c>
      <c r="F25" s="163">
        <f t="shared" ref="F25:F38" si="13">+E25*1.06</f>
        <v>123.58195500000002</v>
      </c>
      <c r="G25" s="168">
        <v>129.80000000000001</v>
      </c>
      <c r="H25" s="168">
        <v>137.6</v>
      </c>
      <c r="I25" s="163">
        <v>145.9</v>
      </c>
      <c r="J25" s="163">
        <f t="shared" ref="J25:K25" si="14">I25*1.05</f>
        <v>153.19500000000002</v>
      </c>
      <c r="K25" s="151">
        <f t="shared" si="14"/>
        <v>160.85475000000002</v>
      </c>
    </row>
    <row r="26" spans="1:11" x14ac:dyDescent="0.2">
      <c r="A26" s="106" t="s">
        <v>768</v>
      </c>
      <c r="B26" s="109">
        <v>227.3</v>
      </c>
      <c r="C26" s="109">
        <v>240.95</v>
      </c>
      <c r="D26" s="133">
        <f t="shared" ref="C26:D38" si="15">+C26*1.06</f>
        <v>255.40700000000001</v>
      </c>
      <c r="E26" s="151">
        <f t="shared" si="12"/>
        <v>268.17735000000005</v>
      </c>
      <c r="F26" s="163">
        <f t="shared" si="13"/>
        <v>284.26799100000005</v>
      </c>
      <c r="G26" s="168">
        <v>298.5</v>
      </c>
      <c r="H26" s="168">
        <v>316.39999999999998</v>
      </c>
      <c r="I26" s="163">
        <v>335.3</v>
      </c>
      <c r="J26" s="163">
        <f t="shared" ref="J26:K26" si="16">I26*1.05</f>
        <v>352.06500000000005</v>
      </c>
      <c r="K26" s="151">
        <f t="shared" si="16"/>
        <v>369.66825000000006</v>
      </c>
    </row>
    <row r="27" spans="1:11" x14ac:dyDescent="0.2">
      <c r="A27" s="106" t="s">
        <v>522</v>
      </c>
      <c r="B27" s="109">
        <v>1062.2</v>
      </c>
      <c r="C27" s="109">
        <v>1125.95</v>
      </c>
      <c r="D27" s="133">
        <f t="shared" si="15"/>
        <v>1193.5070000000001</v>
      </c>
      <c r="E27" s="151">
        <f t="shared" si="12"/>
        <v>1253.18235</v>
      </c>
      <c r="F27" s="163">
        <f t="shared" si="13"/>
        <v>1328.3732910000001</v>
      </c>
      <c r="G27" s="168">
        <v>1394.8</v>
      </c>
      <c r="H27" s="168">
        <v>1478.5</v>
      </c>
      <c r="I27" s="163">
        <v>1567.2</v>
      </c>
      <c r="J27" s="163">
        <f t="shared" ref="J27:K27" si="17">I27*1.05</f>
        <v>1645.5600000000002</v>
      </c>
      <c r="K27" s="151">
        <f t="shared" si="17"/>
        <v>1727.8380000000002</v>
      </c>
    </row>
    <row r="28" spans="1:11" x14ac:dyDescent="0.2">
      <c r="A28" s="106" t="s">
        <v>523</v>
      </c>
      <c r="B28" s="109">
        <v>1062.2</v>
      </c>
      <c r="C28" s="109">
        <v>1125.95</v>
      </c>
      <c r="D28" s="133">
        <f t="shared" si="15"/>
        <v>1193.5070000000001</v>
      </c>
      <c r="E28" s="151">
        <f t="shared" si="12"/>
        <v>1253.18235</v>
      </c>
      <c r="F28" s="163">
        <f t="shared" si="13"/>
        <v>1328.3732910000001</v>
      </c>
      <c r="G28" s="168">
        <v>1394.8</v>
      </c>
      <c r="H28" s="168">
        <v>1478.5</v>
      </c>
      <c r="I28" s="163">
        <v>1567.2</v>
      </c>
      <c r="J28" s="163">
        <f t="shared" ref="J28:K28" si="18">I28*1.05</f>
        <v>1645.5600000000002</v>
      </c>
      <c r="K28" s="151">
        <f t="shared" si="18"/>
        <v>1727.8380000000002</v>
      </c>
    </row>
    <row r="29" spans="1:11" x14ac:dyDescent="0.2">
      <c r="A29" s="106" t="s">
        <v>769</v>
      </c>
      <c r="B29" s="109">
        <v>115.9</v>
      </c>
      <c r="C29" s="109">
        <f t="shared" si="15"/>
        <v>122.85400000000001</v>
      </c>
      <c r="D29" s="133">
        <f t="shared" si="15"/>
        <v>130.22524000000001</v>
      </c>
      <c r="E29" s="151">
        <f t="shared" si="12"/>
        <v>136.73650200000003</v>
      </c>
      <c r="F29" s="163">
        <f t="shared" si="13"/>
        <v>144.94069212000005</v>
      </c>
      <c r="G29" s="168">
        <v>152.19999999999999</v>
      </c>
      <c r="H29" s="168">
        <v>161.30000000000001</v>
      </c>
      <c r="I29" s="163">
        <v>171</v>
      </c>
      <c r="J29" s="163">
        <f t="shared" ref="J29:K29" si="19">I29*1.05</f>
        <v>179.55</v>
      </c>
      <c r="K29" s="151">
        <f t="shared" si="19"/>
        <v>188.52750000000003</v>
      </c>
    </row>
    <row r="30" spans="1:11" x14ac:dyDescent="0.2">
      <c r="A30" s="106" t="s">
        <v>525</v>
      </c>
      <c r="B30" s="109">
        <v>380.7</v>
      </c>
      <c r="C30" s="109">
        <v>403.55</v>
      </c>
      <c r="D30" s="133">
        <f t="shared" si="15"/>
        <v>427.76300000000003</v>
      </c>
      <c r="E30" s="151">
        <f t="shared" si="12"/>
        <v>449.15115000000003</v>
      </c>
      <c r="F30" s="163">
        <f t="shared" si="13"/>
        <v>476.10021900000004</v>
      </c>
      <c r="G30" s="168">
        <v>499.9</v>
      </c>
      <c r="H30" s="168">
        <v>529.9</v>
      </c>
      <c r="I30" s="163">
        <v>561.70000000000005</v>
      </c>
      <c r="J30" s="163">
        <f t="shared" ref="J30:K30" si="20">I30*1.05</f>
        <v>589.78500000000008</v>
      </c>
      <c r="K30" s="151">
        <f t="shared" si="20"/>
        <v>619.27425000000017</v>
      </c>
    </row>
    <row r="31" spans="1:11" x14ac:dyDescent="0.2">
      <c r="A31" s="106" t="s">
        <v>526</v>
      </c>
      <c r="B31" s="109">
        <v>1386.4</v>
      </c>
      <c r="C31" s="109">
        <v>1469.6</v>
      </c>
      <c r="D31" s="133">
        <f t="shared" si="15"/>
        <v>1557.7760000000001</v>
      </c>
      <c r="E31" s="151">
        <f t="shared" si="12"/>
        <v>1635.6648000000002</v>
      </c>
      <c r="F31" s="163">
        <f t="shared" si="13"/>
        <v>1733.8046880000004</v>
      </c>
      <c r="G31" s="168">
        <v>1820.5</v>
      </c>
      <c r="H31" s="168">
        <v>1929.7</v>
      </c>
      <c r="I31" s="163">
        <v>2045.4</v>
      </c>
      <c r="J31" s="163">
        <f t="shared" ref="J31:K31" si="21">I31*1.05</f>
        <v>2147.67</v>
      </c>
      <c r="K31" s="151">
        <f t="shared" si="21"/>
        <v>2255.0535</v>
      </c>
    </row>
    <row r="32" spans="1:11" x14ac:dyDescent="0.2">
      <c r="A32" s="106" t="s">
        <v>527</v>
      </c>
      <c r="B32" s="109">
        <v>3108.2</v>
      </c>
      <c r="C32" s="109">
        <v>3294.7</v>
      </c>
      <c r="D32" s="133">
        <f t="shared" si="15"/>
        <v>3492.3820000000001</v>
      </c>
      <c r="E32" s="151">
        <f t="shared" si="12"/>
        <v>3667.0011000000004</v>
      </c>
      <c r="F32" s="163">
        <f t="shared" si="13"/>
        <v>3887.0211660000004</v>
      </c>
      <c r="G32" s="168">
        <v>4081.4</v>
      </c>
      <c r="H32" s="168">
        <v>4326.3</v>
      </c>
      <c r="I32" s="163">
        <v>4585.8999999999996</v>
      </c>
      <c r="J32" s="163">
        <f t="shared" ref="J32:K32" si="22">I32*1.05</f>
        <v>4815.1949999999997</v>
      </c>
      <c r="K32" s="151">
        <f t="shared" si="22"/>
        <v>5055.9547499999999</v>
      </c>
    </row>
    <row r="33" spans="1:11" x14ac:dyDescent="0.2">
      <c r="A33" s="106" t="s">
        <v>528</v>
      </c>
      <c r="B33" s="109">
        <v>3108.2</v>
      </c>
      <c r="C33" s="109">
        <v>3294.7</v>
      </c>
      <c r="D33" s="133">
        <f t="shared" si="15"/>
        <v>3492.3820000000001</v>
      </c>
      <c r="E33" s="151">
        <f t="shared" si="12"/>
        <v>3667.0011000000004</v>
      </c>
      <c r="F33" s="163">
        <f t="shared" si="13"/>
        <v>3887.0211660000004</v>
      </c>
      <c r="G33" s="168">
        <v>4081.4</v>
      </c>
      <c r="H33" s="168">
        <v>4326.3</v>
      </c>
      <c r="I33" s="163">
        <v>4585.8999999999996</v>
      </c>
      <c r="J33" s="163">
        <f t="shared" ref="J33:K33" si="23">I33*1.05</f>
        <v>4815.1949999999997</v>
      </c>
      <c r="K33" s="151">
        <f t="shared" si="23"/>
        <v>5055.9547499999999</v>
      </c>
    </row>
    <row r="34" spans="1:11" x14ac:dyDescent="0.2">
      <c r="A34" s="106" t="s">
        <v>529</v>
      </c>
      <c r="B34" s="109">
        <v>1521.2</v>
      </c>
      <c r="C34" s="109">
        <v>1612.45</v>
      </c>
      <c r="D34" s="133">
        <f t="shared" si="15"/>
        <v>1709.1970000000001</v>
      </c>
      <c r="E34" s="151">
        <f t="shared" si="12"/>
        <v>1794.6568500000003</v>
      </c>
      <c r="F34" s="163">
        <f t="shared" si="13"/>
        <v>1902.3362610000004</v>
      </c>
      <c r="G34" s="168">
        <v>1997.5</v>
      </c>
      <c r="H34" s="168">
        <v>2117.4</v>
      </c>
      <c r="I34" s="163">
        <v>2244.4</v>
      </c>
      <c r="J34" s="163">
        <f t="shared" ref="J34:K34" si="24">I34*1.05</f>
        <v>2356.6200000000003</v>
      </c>
      <c r="K34" s="151">
        <f t="shared" si="24"/>
        <v>2474.4510000000005</v>
      </c>
    </row>
    <row r="35" spans="1:11" x14ac:dyDescent="0.2">
      <c r="A35" s="106" t="s">
        <v>530</v>
      </c>
      <c r="B35" s="109">
        <v>1521.2</v>
      </c>
      <c r="C35" s="109">
        <v>1612.45</v>
      </c>
      <c r="D35" s="133">
        <f t="shared" si="15"/>
        <v>1709.1970000000001</v>
      </c>
      <c r="E35" s="151">
        <f t="shared" si="12"/>
        <v>1794.6568500000003</v>
      </c>
      <c r="F35" s="163">
        <f t="shared" si="13"/>
        <v>1902.3362610000004</v>
      </c>
      <c r="G35" s="168">
        <v>1997.5</v>
      </c>
      <c r="H35" s="168">
        <v>2117.4</v>
      </c>
      <c r="I35" s="163">
        <v>2244.4</v>
      </c>
      <c r="J35" s="163">
        <f t="shared" ref="J35:K35" si="25">I35*1.05</f>
        <v>2356.6200000000003</v>
      </c>
      <c r="K35" s="151">
        <f t="shared" si="25"/>
        <v>2474.4510000000005</v>
      </c>
    </row>
    <row r="36" spans="1:11" x14ac:dyDescent="0.2">
      <c r="A36" s="106" t="s">
        <v>531</v>
      </c>
      <c r="B36" s="109">
        <v>940</v>
      </c>
      <c r="C36" s="109">
        <f t="shared" si="15"/>
        <v>996.40000000000009</v>
      </c>
      <c r="D36" s="133">
        <f t="shared" si="15"/>
        <v>1056.1840000000002</v>
      </c>
      <c r="E36" s="151">
        <f t="shared" si="12"/>
        <v>1108.9932000000003</v>
      </c>
      <c r="F36" s="163">
        <f t="shared" si="13"/>
        <v>1175.5327920000004</v>
      </c>
      <c r="G36" s="168">
        <v>1234.3</v>
      </c>
      <c r="H36" s="168">
        <v>1308.4000000000001</v>
      </c>
      <c r="I36" s="163">
        <v>1386.9</v>
      </c>
      <c r="J36" s="163">
        <f t="shared" ref="J36:K36" si="26">I36*1.05</f>
        <v>1456.2450000000001</v>
      </c>
      <c r="K36" s="151">
        <f t="shared" si="26"/>
        <v>1529.0572500000003</v>
      </c>
    </row>
    <row r="37" spans="1:11" x14ac:dyDescent="0.2">
      <c r="A37" s="106" t="s">
        <v>532</v>
      </c>
      <c r="B37" s="109">
        <v>518.70000000000005</v>
      </c>
      <c r="C37" s="109">
        <v>549.79999999999995</v>
      </c>
      <c r="D37" s="133">
        <f t="shared" si="15"/>
        <v>582.78800000000001</v>
      </c>
      <c r="E37" s="151">
        <f t="shared" si="12"/>
        <v>611.92740000000003</v>
      </c>
      <c r="F37" s="163">
        <f t="shared" si="13"/>
        <v>648.64304400000003</v>
      </c>
      <c r="G37" s="168">
        <v>681.1</v>
      </c>
      <c r="H37" s="168">
        <v>722</v>
      </c>
      <c r="I37" s="163">
        <v>765.3</v>
      </c>
      <c r="J37" s="163">
        <f t="shared" ref="J37:K37" si="27">I37*1.05</f>
        <v>803.56499999999994</v>
      </c>
      <c r="K37" s="151">
        <f t="shared" si="27"/>
        <v>843.74324999999999</v>
      </c>
    </row>
    <row r="38" spans="1:11" x14ac:dyDescent="0.2">
      <c r="A38" s="106" t="s">
        <v>770</v>
      </c>
      <c r="B38" s="109">
        <v>83.1</v>
      </c>
      <c r="C38" s="109">
        <v>88.1</v>
      </c>
      <c r="D38" s="133">
        <f t="shared" si="15"/>
        <v>93.385999999999996</v>
      </c>
      <c r="E38" s="151">
        <f t="shared" si="12"/>
        <v>98.055300000000003</v>
      </c>
      <c r="F38" s="163">
        <f t="shared" si="13"/>
        <v>103.93861800000001</v>
      </c>
      <c r="G38" s="168">
        <v>109.1</v>
      </c>
      <c r="H38" s="168">
        <v>115.7</v>
      </c>
      <c r="I38" s="163">
        <v>122.6</v>
      </c>
      <c r="J38" s="163">
        <f t="shared" ref="J38:K38" si="28">I38*1.05</f>
        <v>128.72999999999999</v>
      </c>
      <c r="K38" s="151">
        <f t="shared" si="28"/>
        <v>135.16649999999998</v>
      </c>
    </row>
    <row r="39" spans="1:11" x14ac:dyDescent="0.2">
      <c r="A39" s="106"/>
      <c r="B39" s="108"/>
      <c r="C39" s="108"/>
      <c r="D39" s="135"/>
      <c r="E39" s="150"/>
      <c r="F39" s="150"/>
      <c r="G39" s="168"/>
      <c r="H39" s="168"/>
      <c r="I39" s="163"/>
      <c r="J39" s="163"/>
      <c r="K39" s="151"/>
    </row>
    <row r="40" spans="1:11" ht="12" x14ac:dyDescent="0.25">
      <c r="A40" s="188" t="s">
        <v>534</v>
      </c>
      <c r="B40" s="108"/>
      <c r="C40" s="108"/>
      <c r="D40" s="135"/>
      <c r="E40" s="150"/>
      <c r="F40" s="150"/>
      <c r="G40" s="168"/>
      <c r="H40" s="168"/>
      <c r="I40" s="163"/>
      <c r="J40" s="163"/>
      <c r="K40" s="151"/>
    </row>
    <row r="41" spans="1:11" x14ac:dyDescent="0.2">
      <c r="A41" s="114" t="s">
        <v>535</v>
      </c>
      <c r="B41" s="109">
        <v>3791</v>
      </c>
      <c r="C41" s="109">
        <v>4018.45</v>
      </c>
      <c r="D41" s="133">
        <f t="shared" ref="D41" si="29">+C41*1.06</f>
        <v>4259.5569999999998</v>
      </c>
      <c r="E41" s="151">
        <f t="shared" ref="E41:E44" si="30">+D41*1.05</f>
        <v>4472.53485</v>
      </c>
      <c r="F41" s="163">
        <f>+E41*1.06</f>
        <v>4740.8869410000007</v>
      </c>
      <c r="G41" s="168">
        <v>4977.8999999999996</v>
      </c>
      <c r="H41" s="168">
        <v>5276.6</v>
      </c>
      <c r="I41" s="163">
        <v>5593.2</v>
      </c>
      <c r="J41" s="163">
        <f t="shared" ref="J41:K41" si="31">I41*1.05</f>
        <v>5872.86</v>
      </c>
      <c r="K41" s="151">
        <f t="shared" si="31"/>
        <v>6166.5029999999997</v>
      </c>
    </row>
    <row r="42" spans="1:11" x14ac:dyDescent="0.2">
      <c r="A42" s="114" t="s">
        <v>536</v>
      </c>
      <c r="B42" s="109">
        <v>283</v>
      </c>
      <c r="C42" s="109">
        <v>300</v>
      </c>
      <c r="D42" s="133">
        <f t="shared" ref="D42" si="32">+C42*1.06</f>
        <v>318</v>
      </c>
      <c r="E42" s="151">
        <f t="shared" si="30"/>
        <v>333.90000000000003</v>
      </c>
      <c r="F42" s="163">
        <f>+E42*1.06</f>
        <v>353.93400000000003</v>
      </c>
      <c r="G42" s="168">
        <v>371.6</v>
      </c>
      <c r="H42" s="168">
        <v>393.89600000000007</v>
      </c>
      <c r="I42" s="163">
        <v>417.5</v>
      </c>
      <c r="J42" s="163">
        <f t="shared" ref="J42:K42" si="33">I42*1.05</f>
        <v>438.375</v>
      </c>
      <c r="K42" s="151">
        <f t="shared" si="33"/>
        <v>460.29375000000005</v>
      </c>
    </row>
    <row r="43" spans="1:11" x14ac:dyDescent="0.2">
      <c r="A43" s="106" t="s">
        <v>537</v>
      </c>
      <c r="B43" s="109">
        <v>321</v>
      </c>
      <c r="C43" s="109">
        <v>340.25</v>
      </c>
      <c r="D43" s="133">
        <f t="shared" ref="D43" si="34">+C43*1.06</f>
        <v>360.66500000000002</v>
      </c>
      <c r="E43" s="151">
        <f t="shared" si="30"/>
        <v>378.69825000000003</v>
      </c>
      <c r="F43" s="163">
        <f>+E43*1.06</f>
        <v>401.42014500000005</v>
      </c>
      <c r="G43" s="168">
        <v>421.5</v>
      </c>
      <c r="H43" s="168">
        <v>446.8</v>
      </c>
      <c r="I43" s="163">
        <v>473.6</v>
      </c>
      <c r="J43" s="163">
        <f t="shared" ref="J43:K43" si="35">I43*1.05</f>
        <v>497.28000000000003</v>
      </c>
      <c r="K43" s="151">
        <f t="shared" si="35"/>
        <v>522.14400000000001</v>
      </c>
    </row>
    <row r="44" spans="1:11" x14ac:dyDescent="0.2">
      <c r="A44" s="106" t="s">
        <v>538</v>
      </c>
      <c r="B44" s="109">
        <v>103</v>
      </c>
      <c r="C44" s="109">
        <v>109.2</v>
      </c>
      <c r="D44" s="133">
        <f t="shared" ref="D44" si="36">+C44*1.06</f>
        <v>115.75200000000001</v>
      </c>
      <c r="E44" s="151">
        <f t="shared" si="30"/>
        <v>121.53960000000002</v>
      </c>
      <c r="F44" s="163">
        <f>+E44*1.06</f>
        <v>128.83197600000003</v>
      </c>
      <c r="G44" s="168">
        <v>135.30000000000001</v>
      </c>
      <c r="H44" s="168">
        <v>143.4</v>
      </c>
      <c r="I44" s="163">
        <v>152</v>
      </c>
      <c r="J44" s="163">
        <f t="shared" ref="J44:K44" si="37">I44*1.05</f>
        <v>159.6</v>
      </c>
      <c r="K44" s="151">
        <f t="shared" si="37"/>
        <v>167.58</v>
      </c>
    </row>
    <row r="45" spans="1:11" x14ac:dyDescent="0.2">
      <c r="A45" s="106"/>
      <c r="B45" s="108"/>
      <c r="C45" s="108"/>
      <c r="D45" s="135"/>
      <c r="E45" s="150"/>
      <c r="F45" s="150"/>
      <c r="G45" s="168"/>
      <c r="H45" s="168"/>
      <c r="I45" s="163"/>
      <c r="J45" s="163"/>
      <c r="K45" s="151"/>
    </row>
    <row r="46" spans="1:11" ht="12" x14ac:dyDescent="0.25">
      <c r="A46" s="189" t="s">
        <v>17</v>
      </c>
      <c r="B46" s="108"/>
      <c r="C46" s="108"/>
      <c r="D46" s="135"/>
      <c r="E46" s="150"/>
      <c r="F46" s="150"/>
      <c r="G46" s="168"/>
      <c r="H46" s="168"/>
      <c r="I46" s="163"/>
      <c r="J46" s="163"/>
      <c r="K46" s="151"/>
    </row>
    <row r="47" spans="1:11" x14ac:dyDescent="0.2">
      <c r="A47" s="106" t="s">
        <v>539</v>
      </c>
      <c r="B47" s="109">
        <v>56.4</v>
      </c>
      <c r="C47" s="109">
        <v>59.8</v>
      </c>
      <c r="D47" s="133">
        <f t="shared" ref="D47" si="38">+C47*1.06</f>
        <v>63.387999999999998</v>
      </c>
      <c r="E47" s="151">
        <f t="shared" ref="E47:E49" si="39">+D47*1.05</f>
        <v>66.557400000000001</v>
      </c>
      <c r="F47" s="163">
        <f>+E47*1.06</f>
        <v>70.550843999999998</v>
      </c>
      <c r="G47" s="168">
        <v>74.099999999999994</v>
      </c>
      <c r="H47" s="168">
        <v>78.599999999999994</v>
      </c>
      <c r="I47" s="163">
        <v>83.3</v>
      </c>
      <c r="J47" s="163">
        <f t="shared" ref="J47:K47" si="40">I47*1.05</f>
        <v>87.465000000000003</v>
      </c>
      <c r="K47" s="151">
        <f t="shared" si="40"/>
        <v>91.838250000000002</v>
      </c>
    </row>
    <row r="48" spans="1:11" x14ac:dyDescent="0.2">
      <c r="A48" s="106" t="s">
        <v>774</v>
      </c>
      <c r="B48" s="109">
        <v>92.3</v>
      </c>
      <c r="C48" s="109">
        <v>97.85</v>
      </c>
      <c r="D48" s="133">
        <f t="shared" ref="D48" si="41">+C48*1.06</f>
        <v>103.721</v>
      </c>
      <c r="E48" s="151">
        <f t="shared" si="39"/>
        <v>108.90705000000001</v>
      </c>
      <c r="F48" s="163">
        <f>+E48*1.06</f>
        <v>115.44147300000002</v>
      </c>
      <c r="G48" s="168">
        <v>121.2</v>
      </c>
      <c r="H48" s="168">
        <v>128.5</v>
      </c>
      <c r="I48" s="163">
        <v>136.19999999999999</v>
      </c>
      <c r="J48" s="163">
        <f t="shared" ref="J48:K48" si="42">I48*1.05</f>
        <v>143.01</v>
      </c>
      <c r="K48" s="151">
        <f t="shared" si="42"/>
        <v>150.16049999999998</v>
      </c>
    </row>
    <row r="49" spans="1:11" x14ac:dyDescent="0.2">
      <c r="A49" s="106" t="s">
        <v>771</v>
      </c>
      <c r="B49" s="109">
        <v>62.7</v>
      </c>
      <c r="C49" s="109">
        <v>66.45</v>
      </c>
      <c r="D49" s="133">
        <f t="shared" ref="D49" si="43">+C49*1.06</f>
        <v>70.437000000000012</v>
      </c>
      <c r="E49" s="151">
        <f t="shared" si="39"/>
        <v>73.958850000000012</v>
      </c>
      <c r="F49" s="163">
        <f>+E49*1.06</f>
        <v>78.396381000000019</v>
      </c>
      <c r="G49" s="168">
        <v>82.3</v>
      </c>
      <c r="H49" s="168">
        <v>87.2</v>
      </c>
      <c r="I49" s="163">
        <v>92.4</v>
      </c>
      <c r="J49" s="163">
        <f t="shared" ref="J49:K49" si="44">I49*1.05</f>
        <v>97.02000000000001</v>
      </c>
      <c r="K49" s="151">
        <f t="shared" si="44"/>
        <v>101.87100000000001</v>
      </c>
    </row>
    <row r="50" spans="1:11" x14ac:dyDescent="0.2">
      <c r="A50" s="106"/>
      <c r="B50" s="108"/>
      <c r="C50" s="108"/>
      <c r="D50" s="135"/>
      <c r="E50" s="150"/>
      <c r="F50" s="150"/>
      <c r="G50" s="168"/>
      <c r="H50" s="168"/>
      <c r="I50" s="163"/>
      <c r="J50" s="163"/>
      <c r="K50" s="151"/>
    </row>
    <row r="51" spans="1:11" x14ac:dyDescent="0.2">
      <c r="A51" s="106"/>
      <c r="B51" s="108"/>
      <c r="C51" s="108"/>
      <c r="D51" s="135"/>
      <c r="E51" s="150"/>
      <c r="F51" s="150"/>
      <c r="G51" s="168"/>
      <c r="H51" s="168"/>
      <c r="I51" s="163"/>
      <c r="J51" s="163"/>
      <c r="K51" s="151"/>
    </row>
    <row r="52" spans="1:11" x14ac:dyDescent="0.2">
      <c r="A52" s="106"/>
      <c r="B52" s="108"/>
      <c r="C52" s="108"/>
      <c r="D52" s="135"/>
      <c r="E52" s="150"/>
      <c r="F52" s="150"/>
      <c r="G52" s="168"/>
      <c r="H52" s="168"/>
      <c r="I52" s="163"/>
      <c r="J52" s="163"/>
      <c r="K52" s="151"/>
    </row>
    <row r="53" spans="1:11" ht="12" x14ac:dyDescent="0.25">
      <c r="A53" s="189" t="s">
        <v>20</v>
      </c>
      <c r="B53" s="108"/>
      <c r="C53" s="108"/>
      <c r="D53" s="135"/>
      <c r="E53" s="150"/>
      <c r="F53" s="150"/>
      <c r="G53" s="168"/>
      <c r="H53" s="168"/>
      <c r="I53" s="163"/>
      <c r="J53" s="163"/>
      <c r="K53" s="151"/>
    </row>
    <row r="54" spans="1:11" x14ac:dyDescent="0.2">
      <c r="A54" s="106" t="s">
        <v>542</v>
      </c>
      <c r="B54" s="108"/>
      <c r="C54" s="108"/>
      <c r="D54" s="135"/>
      <c r="E54" s="150"/>
      <c r="F54" s="150"/>
      <c r="G54" s="168"/>
      <c r="H54" s="168"/>
      <c r="I54" s="163"/>
      <c r="J54" s="163"/>
      <c r="K54" s="151"/>
    </row>
    <row r="55" spans="1:11" x14ac:dyDescent="0.2">
      <c r="A55" s="106" t="s">
        <v>543</v>
      </c>
      <c r="B55" s="109">
        <v>9.4</v>
      </c>
      <c r="C55" s="109">
        <v>9.9499999999999993</v>
      </c>
      <c r="D55" s="133">
        <f t="shared" ref="D55" si="45">+C55*1.06</f>
        <v>10.547000000000001</v>
      </c>
      <c r="E55" s="151">
        <f t="shared" ref="E55:E61" si="46">+D55*1.05</f>
        <v>11.074350000000001</v>
      </c>
      <c r="F55" s="163">
        <f t="shared" ref="F55:F61" si="47">+E55*1.06</f>
        <v>11.738811000000002</v>
      </c>
      <c r="G55" s="168">
        <v>12.3</v>
      </c>
      <c r="H55" s="168">
        <v>13</v>
      </c>
      <c r="I55" s="163">
        <v>13.8</v>
      </c>
      <c r="J55" s="163">
        <f t="shared" ref="J55:K55" si="48">I55*1.05</f>
        <v>14.490000000000002</v>
      </c>
      <c r="K55" s="151">
        <f t="shared" si="48"/>
        <v>15.214500000000003</v>
      </c>
    </row>
    <row r="56" spans="1:11" x14ac:dyDescent="0.2">
      <c r="A56" s="106" t="s">
        <v>544</v>
      </c>
      <c r="B56" s="109">
        <v>12.1</v>
      </c>
      <c r="C56" s="109">
        <v>12.85</v>
      </c>
      <c r="D56" s="133">
        <f t="shared" ref="D56" si="49">+C56*1.06</f>
        <v>13.621</v>
      </c>
      <c r="E56" s="151">
        <f t="shared" si="46"/>
        <v>14.302050000000001</v>
      </c>
      <c r="F56" s="163">
        <f t="shared" si="47"/>
        <v>15.160173000000002</v>
      </c>
      <c r="G56" s="168">
        <v>15.9</v>
      </c>
      <c r="H56" s="168">
        <v>16.899999999999999</v>
      </c>
      <c r="I56" s="163">
        <v>17.899999999999999</v>
      </c>
      <c r="J56" s="163">
        <f t="shared" ref="J56:K56" si="50">I56*1.05</f>
        <v>18.794999999999998</v>
      </c>
      <c r="K56" s="151">
        <f t="shared" si="50"/>
        <v>19.734749999999998</v>
      </c>
    </row>
    <row r="57" spans="1:11" x14ac:dyDescent="0.2">
      <c r="A57" s="106" t="s">
        <v>545</v>
      </c>
      <c r="B57" s="109">
        <v>15.7</v>
      </c>
      <c r="C57" s="109">
        <v>16.649999999999999</v>
      </c>
      <c r="D57" s="133">
        <f t="shared" ref="D57" si="51">+C57*1.06</f>
        <v>17.649000000000001</v>
      </c>
      <c r="E57" s="151">
        <f t="shared" si="46"/>
        <v>18.531450000000003</v>
      </c>
      <c r="F57" s="163">
        <f t="shared" si="47"/>
        <v>19.643337000000002</v>
      </c>
      <c r="G57" s="168">
        <v>20.6</v>
      </c>
      <c r="H57" s="168">
        <v>21.8</v>
      </c>
      <c r="I57" s="163">
        <v>23.1</v>
      </c>
      <c r="J57" s="163">
        <f t="shared" ref="J57:K57" si="52">I57*1.05</f>
        <v>24.255000000000003</v>
      </c>
      <c r="K57" s="151">
        <f t="shared" si="52"/>
        <v>25.467750000000002</v>
      </c>
    </row>
    <row r="58" spans="1:11" x14ac:dyDescent="0.2">
      <c r="A58" s="106" t="s">
        <v>546</v>
      </c>
      <c r="B58" s="109">
        <v>18.2</v>
      </c>
      <c r="C58" s="109">
        <v>19.3</v>
      </c>
      <c r="D58" s="133">
        <f t="shared" ref="D58" si="53">+C58*1.06</f>
        <v>20.458000000000002</v>
      </c>
      <c r="E58" s="151">
        <f t="shared" si="46"/>
        <v>21.480900000000002</v>
      </c>
      <c r="F58" s="163">
        <f t="shared" si="47"/>
        <v>22.769754000000002</v>
      </c>
      <c r="G58" s="168">
        <v>23.9</v>
      </c>
      <c r="H58" s="168">
        <v>25.3</v>
      </c>
      <c r="I58" s="163">
        <v>26.8</v>
      </c>
      <c r="J58" s="163">
        <f t="shared" ref="J58:K58" si="54">I58*1.05</f>
        <v>28.14</v>
      </c>
      <c r="K58" s="151">
        <f t="shared" si="54"/>
        <v>29.547000000000001</v>
      </c>
    </row>
    <row r="59" spans="1:11" x14ac:dyDescent="0.2">
      <c r="A59" s="106" t="s">
        <v>547</v>
      </c>
      <c r="B59" s="109">
        <v>21.8</v>
      </c>
      <c r="C59" s="109">
        <v>23.1</v>
      </c>
      <c r="D59" s="133">
        <f t="shared" ref="D59" si="55">+C59*1.06</f>
        <v>24.486000000000004</v>
      </c>
      <c r="E59" s="151">
        <f t="shared" si="46"/>
        <v>25.710300000000007</v>
      </c>
      <c r="F59" s="163">
        <f t="shared" si="47"/>
        <v>27.252918000000008</v>
      </c>
      <c r="G59" s="168">
        <v>28.6</v>
      </c>
      <c r="H59" s="168">
        <v>30.3</v>
      </c>
      <c r="I59" s="163">
        <v>32.1</v>
      </c>
      <c r="J59" s="163">
        <f t="shared" ref="J59:K59" si="56">I59*1.05</f>
        <v>33.705000000000005</v>
      </c>
      <c r="K59" s="151">
        <f t="shared" si="56"/>
        <v>35.390250000000009</v>
      </c>
    </row>
    <row r="60" spans="1:11" x14ac:dyDescent="0.2">
      <c r="A60" s="106" t="s">
        <v>772</v>
      </c>
      <c r="B60" s="109">
        <v>26.2</v>
      </c>
      <c r="C60" s="109">
        <v>27.75</v>
      </c>
      <c r="D60" s="133">
        <f t="shared" ref="D60" si="57">+C60*1.06</f>
        <v>29.415000000000003</v>
      </c>
      <c r="E60" s="151">
        <f t="shared" si="46"/>
        <v>30.885750000000005</v>
      </c>
      <c r="F60" s="163">
        <f t="shared" si="47"/>
        <v>32.738895000000007</v>
      </c>
      <c r="G60" s="168">
        <v>34.4</v>
      </c>
      <c r="H60" s="168">
        <v>36.5</v>
      </c>
      <c r="I60" s="163">
        <v>38.700000000000003</v>
      </c>
      <c r="J60" s="163">
        <f t="shared" ref="J60:K60" si="58">I60*1.05</f>
        <v>40.635000000000005</v>
      </c>
      <c r="K60" s="151">
        <f t="shared" si="58"/>
        <v>42.666750000000008</v>
      </c>
    </row>
    <row r="61" spans="1:11" x14ac:dyDescent="0.2">
      <c r="A61" s="106" t="s">
        <v>773</v>
      </c>
      <c r="B61" s="109">
        <v>36.299999999999997</v>
      </c>
      <c r="C61" s="109">
        <v>38.5</v>
      </c>
      <c r="D61" s="133">
        <f t="shared" ref="D61" si="59">+C61*1.06</f>
        <v>40.81</v>
      </c>
      <c r="E61" s="151">
        <f t="shared" si="46"/>
        <v>42.850500000000004</v>
      </c>
      <c r="F61" s="163">
        <f t="shared" si="47"/>
        <v>45.421530000000004</v>
      </c>
      <c r="G61" s="168">
        <v>47.7</v>
      </c>
      <c r="H61" s="168">
        <v>50.6</v>
      </c>
      <c r="I61" s="163">
        <v>53.6</v>
      </c>
      <c r="J61" s="163">
        <f t="shared" ref="J61:K61" si="60">I61*1.05</f>
        <v>56.28</v>
      </c>
      <c r="K61" s="151">
        <f t="shared" si="60"/>
        <v>59.094000000000001</v>
      </c>
    </row>
    <row r="62" spans="1:11" x14ac:dyDescent="0.2">
      <c r="A62" s="106"/>
      <c r="B62" s="108"/>
      <c r="C62" s="108"/>
      <c r="D62" s="135"/>
      <c r="E62" s="150"/>
      <c r="F62" s="150"/>
      <c r="G62" s="168"/>
      <c r="H62" s="168"/>
      <c r="I62" s="163"/>
      <c r="J62" s="163"/>
      <c r="K62" s="151"/>
    </row>
    <row r="63" spans="1:11" x14ac:dyDescent="0.2">
      <c r="A63" s="106"/>
      <c r="B63" s="108"/>
      <c r="C63" s="108"/>
      <c r="D63" s="135"/>
      <c r="E63" s="150"/>
      <c r="F63" s="150"/>
      <c r="G63" s="168"/>
      <c r="H63" s="168"/>
      <c r="I63" s="163"/>
      <c r="J63" s="163"/>
      <c r="K63" s="151"/>
    </row>
    <row r="64" spans="1:11" ht="12" x14ac:dyDescent="0.25">
      <c r="A64" s="187" t="s">
        <v>550</v>
      </c>
      <c r="B64" s="108"/>
      <c r="C64" s="108"/>
      <c r="D64" s="135"/>
      <c r="E64" s="150"/>
      <c r="F64" s="150"/>
      <c r="G64" s="168"/>
      <c r="H64" s="168"/>
      <c r="I64" s="163"/>
      <c r="J64" s="163"/>
      <c r="K64" s="151"/>
    </row>
    <row r="65" spans="1:11" x14ac:dyDescent="0.2">
      <c r="A65" s="106" t="s">
        <v>543</v>
      </c>
      <c r="B65" s="109">
        <v>9.4</v>
      </c>
      <c r="C65" s="109">
        <v>9.9499999999999993</v>
      </c>
      <c r="D65" s="133">
        <f t="shared" ref="D65" si="61">+C65*1.06</f>
        <v>10.547000000000001</v>
      </c>
      <c r="E65" s="151">
        <f t="shared" ref="E65:E71" si="62">+D65*1.05</f>
        <v>11.074350000000001</v>
      </c>
      <c r="F65" s="163">
        <f t="shared" ref="F65:F71" si="63">+E65*1.06</f>
        <v>11.738811000000002</v>
      </c>
      <c r="G65" s="168">
        <v>12.3</v>
      </c>
      <c r="H65" s="168">
        <v>13</v>
      </c>
      <c r="I65" s="163">
        <v>13.8</v>
      </c>
      <c r="J65" s="163">
        <f t="shared" ref="J65:K65" si="64">I65*1.05</f>
        <v>14.490000000000002</v>
      </c>
      <c r="K65" s="151">
        <f t="shared" si="64"/>
        <v>15.214500000000003</v>
      </c>
    </row>
    <row r="66" spans="1:11" x14ac:dyDescent="0.2">
      <c r="A66" s="106" t="s">
        <v>544</v>
      </c>
      <c r="B66" s="109">
        <v>12.1</v>
      </c>
      <c r="C66" s="109">
        <v>12.85</v>
      </c>
      <c r="D66" s="133">
        <f t="shared" ref="D66" si="65">+C66*1.06</f>
        <v>13.621</v>
      </c>
      <c r="E66" s="151">
        <f t="shared" si="62"/>
        <v>14.302050000000001</v>
      </c>
      <c r="F66" s="163">
        <f t="shared" si="63"/>
        <v>15.160173000000002</v>
      </c>
      <c r="G66" s="168">
        <v>15.9</v>
      </c>
      <c r="H66" s="168">
        <v>16.899999999999999</v>
      </c>
      <c r="I66" s="163">
        <v>17.899999999999999</v>
      </c>
      <c r="J66" s="163">
        <f t="shared" ref="J66:K66" si="66">I66*1.05</f>
        <v>18.794999999999998</v>
      </c>
      <c r="K66" s="151">
        <f t="shared" si="66"/>
        <v>19.734749999999998</v>
      </c>
    </row>
    <row r="67" spans="1:11" x14ac:dyDescent="0.2">
      <c r="A67" s="106" t="s">
        <v>545</v>
      </c>
      <c r="B67" s="109">
        <v>15.7</v>
      </c>
      <c r="C67" s="109">
        <v>16.649999999999999</v>
      </c>
      <c r="D67" s="133">
        <f t="shared" ref="D67" si="67">+C67*1.06</f>
        <v>17.649000000000001</v>
      </c>
      <c r="E67" s="151">
        <f t="shared" si="62"/>
        <v>18.531450000000003</v>
      </c>
      <c r="F67" s="163">
        <f t="shared" si="63"/>
        <v>19.643337000000002</v>
      </c>
      <c r="G67" s="168">
        <v>20.6</v>
      </c>
      <c r="H67" s="168">
        <v>21.8</v>
      </c>
      <c r="I67" s="163">
        <v>23.1</v>
      </c>
      <c r="J67" s="163">
        <f t="shared" ref="J67:K67" si="68">I67*1.05</f>
        <v>24.255000000000003</v>
      </c>
      <c r="K67" s="151">
        <f t="shared" si="68"/>
        <v>25.467750000000002</v>
      </c>
    </row>
    <row r="68" spans="1:11" x14ac:dyDescent="0.2">
      <c r="A68" s="106" t="s">
        <v>546</v>
      </c>
      <c r="B68" s="109">
        <v>18.2</v>
      </c>
      <c r="C68" s="109">
        <v>19.3</v>
      </c>
      <c r="D68" s="133">
        <f t="shared" ref="D68" si="69">+C68*1.06</f>
        <v>20.458000000000002</v>
      </c>
      <c r="E68" s="151">
        <f t="shared" si="62"/>
        <v>21.480900000000002</v>
      </c>
      <c r="F68" s="163">
        <f t="shared" si="63"/>
        <v>22.769754000000002</v>
      </c>
      <c r="G68" s="168">
        <v>23.9</v>
      </c>
      <c r="H68" s="168">
        <v>25.3</v>
      </c>
      <c r="I68" s="163">
        <v>26.8</v>
      </c>
      <c r="J68" s="163">
        <f t="shared" ref="J68:K68" si="70">I68*1.05</f>
        <v>28.14</v>
      </c>
      <c r="K68" s="151">
        <f t="shared" si="70"/>
        <v>29.547000000000001</v>
      </c>
    </row>
    <row r="69" spans="1:11" x14ac:dyDescent="0.2">
      <c r="A69" s="106" t="s">
        <v>547</v>
      </c>
      <c r="B69" s="109">
        <v>21.8</v>
      </c>
      <c r="C69" s="109">
        <v>23.1</v>
      </c>
      <c r="D69" s="133">
        <f t="shared" ref="D69" si="71">+C69*1.06</f>
        <v>24.486000000000004</v>
      </c>
      <c r="E69" s="151">
        <f t="shared" si="62"/>
        <v>25.710300000000007</v>
      </c>
      <c r="F69" s="163">
        <f t="shared" si="63"/>
        <v>27.252918000000008</v>
      </c>
      <c r="G69" s="168">
        <v>28.6</v>
      </c>
      <c r="H69" s="168">
        <v>30.3</v>
      </c>
      <c r="I69" s="163">
        <v>32.1</v>
      </c>
      <c r="J69" s="163">
        <f t="shared" ref="J69:K69" si="72">I69*1.05</f>
        <v>33.705000000000005</v>
      </c>
      <c r="K69" s="151">
        <f t="shared" si="72"/>
        <v>35.390250000000009</v>
      </c>
    </row>
    <row r="70" spans="1:11" x14ac:dyDescent="0.2">
      <c r="A70" s="106" t="s">
        <v>772</v>
      </c>
      <c r="B70" s="109">
        <v>26.2</v>
      </c>
      <c r="C70" s="109">
        <v>27.75</v>
      </c>
      <c r="D70" s="133">
        <f t="shared" ref="D70" si="73">+C70*1.06</f>
        <v>29.415000000000003</v>
      </c>
      <c r="E70" s="151">
        <f t="shared" si="62"/>
        <v>30.885750000000005</v>
      </c>
      <c r="F70" s="163">
        <f t="shared" si="63"/>
        <v>32.738895000000007</v>
      </c>
      <c r="G70" s="168">
        <v>34.4</v>
      </c>
      <c r="H70" s="168">
        <v>36.5</v>
      </c>
      <c r="I70" s="163">
        <v>38.700000000000003</v>
      </c>
      <c r="J70" s="163">
        <f t="shared" ref="J70:K70" si="74">I70*1.05</f>
        <v>40.635000000000005</v>
      </c>
      <c r="K70" s="151">
        <f t="shared" si="74"/>
        <v>42.666750000000008</v>
      </c>
    </row>
    <row r="71" spans="1:11" x14ac:dyDescent="0.2">
      <c r="A71" s="106" t="s">
        <v>775</v>
      </c>
      <c r="B71" s="109">
        <v>61</v>
      </c>
      <c r="C71" s="109">
        <v>64.650000000000006</v>
      </c>
      <c r="D71" s="133">
        <f t="shared" ref="D71" si="75">+C71*1.06</f>
        <v>68.529000000000011</v>
      </c>
      <c r="E71" s="151">
        <f t="shared" si="62"/>
        <v>71.955450000000013</v>
      </c>
      <c r="F71" s="163">
        <f t="shared" si="63"/>
        <v>76.272777000000019</v>
      </c>
      <c r="G71" s="168">
        <v>80.099999999999994</v>
      </c>
      <c r="H71" s="168">
        <v>84.9</v>
      </c>
      <c r="I71" s="163">
        <v>90</v>
      </c>
      <c r="J71" s="163">
        <f t="shared" ref="J71:K71" si="76">I71*1.05</f>
        <v>94.5</v>
      </c>
      <c r="K71" s="151">
        <f t="shared" si="76"/>
        <v>99.225000000000009</v>
      </c>
    </row>
    <row r="72" spans="1:11" x14ac:dyDescent="0.2">
      <c r="A72" s="106"/>
      <c r="B72" s="108"/>
      <c r="C72" s="108"/>
      <c r="D72" s="135"/>
      <c r="E72" s="150"/>
      <c r="F72" s="150"/>
      <c r="G72" s="168"/>
      <c r="H72" s="168"/>
      <c r="I72" s="163"/>
      <c r="J72" s="163"/>
      <c r="K72" s="151"/>
    </row>
    <row r="73" spans="1:11" ht="12" x14ac:dyDescent="0.25">
      <c r="A73" s="187" t="s">
        <v>551</v>
      </c>
      <c r="B73" s="108"/>
      <c r="C73" s="108"/>
      <c r="D73" s="135"/>
      <c r="E73" s="150"/>
      <c r="F73" s="150"/>
      <c r="G73" s="168"/>
      <c r="H73" s="168"/>
      <c r="I73" s="163"/>
      <c r="J73" s="163"/>
      <c r="K73" s="151"/>
    </row>
    <row r="74" spans="1:11" x14ac:dyDescent="0.2">
      <c r="A74" s="106" t="s">
        <v>552</v>
      </c>
      <c r="B74" s="109">
        <v>383</v>
      </c>
      <c r="C74" s="109">
        <v>406</v>
      </c>
      <c r="D74" s="133">
        <v>430</v>
      </c>
      <c r="E74" s="151">
        <f t="shared" ref="E74" si="77">+D74*1.05</f>
        <v>451.5</v>
      </c>
      <c r="F74" s="163">
        <f>+E74*1.06</f>
        <v>478.59000000000003</v>
      </c>
      <c r="G74" s="168">
        <v>711.7</v>
      </c>
      <c r="H74" s="168">
        <v>754.40200000000004</v>
      </c>
      <c r="I74" s="163">
        <v>799.7</v>
      </c>
      <c r="J74" s="163">
        <f t="shared" ref="J74:K74" si="78">I74*1.05</f>
        <v>839.68500000000006</v>
      </c>
      <c r="K74" s="151">
        <f t="shared" si="78"/>
        <v>881.66925000000015</v>
      </c>
    </row>
    <row r="75" spans="1:11" x14ac:dyDescent="0.2">
      <c r="A75" s="106"/>
      <c r="B75" s="108"/>
      <c r="C75" s="108"/>
      <c r="D75" s="135"/>
      <c r="E75" s="150"/>
      <c r="F75" s="150"/>
      <c r="G75" s="168"/>
      <c r="H75" s="168"/>
      <c r="I75" s="163"/>
      <c r="J75" s="163"/>
      <c r="K75" s="151"/>
    </row>
    <row r="76" spans="1:11" ht="12" x14ac:dyDescent="0.25">
      <c r="A76" s="187" t="s">
        <v>553</v>
      </c>
      <c r="B76" s="108"/>
      <c r="C76" s="108"/>
      <c r="D76" s="135"/>
      <c r="E76" s="150"/>
      <c r="F76" s="150"/>
      <c r="G76" s="168"/>
      <c r="H76" s="168"/>
      <c r="I76" s="163"/>
      <c r="J76" s="163"/>
      <c r="K76" s="151"/>
    </row>
    <row r="77" spans="1:11" x14ac:dyDescent="0.2">
      <c r="A77" s="212" t="s">
        <v>737</v>
      </c>
      <c r="B77" s="212"/>
      <c r="C77" s="212"/>
      <c r="D77" s="212"/>
      <c r="E77" s="153"/>
      <c r="F77" s="153"/>
      <c r="G77" s="171"/>
      <c r="H77" s="171"/>
      <c r="I77" s="183"/>
      <c r="J77" s="183"/>
      <c r="K77" s="178"/>
    </row>
    <row r="78" spans="1:11" x14ac:dyDescent="0.2">
      <c r="A78" s="106"/>
      <c r="B78" s="108"/>
      <c r="C78" s="108"/>
      <c r="D78" s="135"/>
      <c r="E78" s="150"/>
      <c r="F78" s="150"/>
      <c r="G78" s="168"/>
      <c r="H78" s="168"/>
      <c r="I78" s="163"/>
      <c r="J78" s="163"/>
      <c r="K78" s="151"/>
    </row>
    <row r="79" spans="1:11" ht="12" x14ac:dyDescent="0.25">
      <c r="A79" s="187" t="s">
        <v>557</v>
      </c>
      <c r="B79" s="108"/>
      <c r="C79" s="108"/>
      <c r="D79" s="135"/>
      <c r="E79" s="150"/>
      <c r="F79" s="150"/>
      <c r="G79" s="168"/>
      <c r="H79" s="168"/>
      <c r="I79" s="163"/>
      <c r="J79" s="163"/>
      <c r="K79" s="151"/>
    </row>
    <row r="80" spans="1:11" x14ac:dyDescent="0.2">
      <c r="A80" s="106" t="s">
        <v>558</v>
      </c>
      <c r="B80" s="109">
        <v>383</v>
      </c>
      <c r="C80" s="109">
        <v>406</v>
      </c>
      <c r="D80" s="133">
        <f t="shared" ref="D80" si="79">+C80*1.06</f>
        <v>430.36</v>
      </c>
      <c r="E80" s="151">
        <f t="shared" ref="E80" si="80">+D80*1.05</f>
        <v>451.87800000000004</v>
      </c>
      <c r="F80" s="163">
        <f>+E80*1.06</f>
        <v>478.99068000000005</v>
      </c>
      <c r="G80" s="168">
        <v>502.9</v>
      </c>
      <c r="H80" s="168">
        <v>533</v>
      </c>
      <c r="I80" s="163">
        <v>565</v>
      </c>
      <c r="J80" s="163">
        <f t="shared" ref="J80:K80" si="81">I80*1.05</f>
        <v>593.25</v>
      </c>
      <c r="K80" s="151">
        <f t="shared" si="81"/>
        <v>622.91250000000002</v>
      </c>
    </row>
    <row r="81" spans="1:11" x14ac:dyDescent="0.2">
      <c r="A81" s="106"/>
      <c r="B81" s="108"/>
      <c r="C81" s="108"/>
      <c r="D81" s="135"/>
      <c r="E81" s="150"/>
      <c r="F81" s="150"/>
      <c r="G81" s="168"/>
      <c r="H81" s="168"/>
      <c r="I81" s="163"/>
      <c r="J81" s="163"/>
      <c r="K81" s="151"/>
    </row>
    <row r="82" spans="1:11" ht="12" x14ac:dyDescent="0.25">
      <c r="A82" s="187" t="s">
        <v>559</v>
      </c>
      <c r="B82" s="108"/>
      <c r="C82" s="108"/>
      <c r="D82" s="135"/>
      <c r="E82" s="150"/>
      <c r="F82" s="150"/>
      <c r="G82" s="168"/>
      <c r="H82" s="168"/>
      <c r="I82" s="163"/>
      <c r="J82" s="163"/>
      <c r="K82" s="151"/>
    </row>
    <row r="83" spans="1:11" x14ac:dyDescent="0.2">
      <c r="A83" s="106" t="s">
        <v>560</v>
      </c>
      <c r="B83" s="109">
        <v>230</v>
      </c>
      <c r="C83" s="109">
        <f t="shared" ref="C83:D83" si="82">+B83*1.06</f>
        <v>243.8</v>
      </c>
      <c r="D83" s="133">
        <f t="shared" si="82"/>
        <v>258.428</v>
      </c>
      <c r="E83" s="151">
        <f t="shared" ref="E83" si="83">+D83*1.05</f>
        <v>271.3494</v>
      </c>
      <c r="F83" s="163">
        <f>+E83*1.06</f>
        <v>287.63036400000004</v>
      </c>
      <c r="G83" s="168">
        <v>302</v>
      </c>
      <c r="H83" s="168">
        <v>320.10000000000002</v>
      </c>
      <c r="I83" s="163">
        <v>339.3</v>
      </c>
      <c r="J83" s="163">
        <f t="shared" ref="J83:K83" si="84">I83*1.05</f>
        <v>356.26500000000004</v>
      </c>
      <c r="K83" s="151">
        <f t="shared" si="84"/>
        <v>374.07825000000008</v>
      </c>
    </row>
    <row r="84" spans="1:11" x14ac:dyDescent="0.2">
      <c r="A84" s="106"/>
      <c r="B84" s="108"/>
      <c r="C84" s="108"/>
      <c r="D84" s="135"/>
      <c r="E84" s="150"/>
      <c r="F84" s="150"/>
      <c r="G84" s="168"/>
      <c r="H84" s="168"/>
      <c r="I84" s="163"/>
      <c r="J84" s="163"/>
      <c r="K84" s="151"/>
    </row>
    <row r="85" spans="1:11" ht="28.5" customHeight="1" x14ac:dyDescent="0.2">
      <c r="A85" s="214" t="s">
        <v>738</v>
      </c>
      <c r="B85" s="214"/>
      <c r="C85" s="214"/>
      <c r="D85" s="214"/>
      <c r="E85" s="153"/>
      <c r="F85" s="153"/>
      <c r="G85" s="171"/>
      <c r="H85" s="171"/>
      <c r="I85" s="183"/>
      <c r="J85" s="183"/>
      <c r="K85" s="178"/>
    </row>
    <row r="86" spans="1:11" x14ac:dyDescent="0.2">
      <c r="A86" s="106"/>
      <c r="B86" s="108"/>
      <c r="C86" s="108"/>
      <c r="D86" s="135"/>
      <c r="E86" s="150"/>
      <c r="F86" s="150"/>
      <c r="G86" s="168"/>
      <c r="H86" s="168"/>
      <c r="I86" s="163"/>
      <c r="J86" s="163"/>
      <c r="K86" s="151"/>
    </row>
    <row r="87" spans="1:11" ht="12" x14ac:dyDescent="0.25">
      <c r="A87" s="187" t="s">
        <v>565</v>
      </c>
      <c r="B87" s="108"/>
      <c r="C87" s="108"/>
      <c r="D87" s="135"/>
      <c r="E87" s="150"/>
      <c r="F87" s="150"/>
      <c r="G87" s="168"/>
      <c r="H87" s="168"/>
      <c r="I87" s="163"/>
      <c r="J87" s="163"/>
      <c r="K87" s="151"/>
    </row>
    <row r="88" spans="1:11" ht="37.5" customHeight="1" x14ac:dyDescent="0.2">
      <c r="A88" s="214" t="s">
        <v>739</v>
      </c>
      <c r="B88" s="214"/>
      <c r="C88" s="214"/>
      <c r="D88" s="214"/>
      <c r="E88" s="153"/>
      <c r="F88" s="153"/>
      <c r="G88" s="171"/>
      <c r="H88" s="171"/>
      <c r="I88" s="183"/>
      <c r="J88" s="183"/>
      <c r="K88" s="178"/>
    </row>
    <row r="89" spans="1:11" x14ac:dyDescent="0.2">
      <c r="A89" s="106"/>
      <c r="B89" s="108"/>
      <c r="C89" s="108"/>
      <c r="D89" s="135"/>
      <c r="E89" s="150"/>
      <c r="F89" s="150"/>
      <c r="G89" s="168"/>
      <c r="H89" s="168"/>
      <c r="I89" s="163"/>
      <c r="J89" s="163"/>
      <c r="K89" s="151"/>
    </row>
    <row r="90" spans="1:11" ht="12" x14ac:dyDescent="0.25">
      <c r="A90" s="187" t="s">
        <v>571</v>
      </c>
      <c r="B90" s="108"/>
      <c r="C90" s="108"/>
      <c r="D90" s="135"/>
      <c r="E90" s="150"/>
      <c r="F90" s="150"/>
      <c r="G90" s="168"/>
      <c r="H90" s="168"/>
      <c r="I90" s="163"/>
      <c r="J90" s="163"/>
      <c r="K90" s="151"/>
    </row>
    <row r="91" spans="1:11" x14ac:dyDescent="0.2">
      <c r="A91" s="106" t="s">
        <v>572</v>
      </c>
      <c r="B91" s="109">
        <v>230</v>
      </c>
      <c r="C91" s="109">
        <f t="shared" ref="C91:D91" si="85">+B91*1.06</f>
        <v>243.8</v>
      </c>
      <c r="D91" s="133">
        <f t="shared" si="85"/>
        <v>258.428</v>
      </c>
      <c r="E91" s="151">
        <f t="shared" ref="E91" si="86">+D91*1.05</f>
        <v>271.3494</v>
      </c>
      <c r="F91" s="163">
        <f>+E91*1.06</f>
        <v>287.63036400000004</v>
      </c>
      <c r="G91" s="168">
        <v>302</v>
      </c>
      <c r="H91" s="168">
        <v>320.10000000000002</v>
      </c>
      <c r="I91" s="163">
        <v>339.3</v>
      </c>
      <c r="J91" s="163">
        <f t="shared" ref="J91:K91" si="87">I91*1.05</f>
        <v>356.26500000000004</v>
      </c>
      <c r="K91" s="151">
        <f t="shared" si="87"/>
        <v>374.07825000000008</v>
      </c>
    </row>
    <row r="92" spans="1:11" x14ac:dyDescent="0.2">
      <c r="A92" s="115"/>
      <c r="B92" s="108"/>
      <c r="C92" s="108"/>
      <c r="D92" s="135"/>
      <c r="E92" s="150"/>
      <c r="F92" s="150"/>
      <c r="G92" s="168"/>
      <c r="H92" s="168"/>
      <c r="I92" s="163"/>
      <c r="J92" s="163"/>
      <c r="K92" s="151"/>
    </row>
    <row r="93" spans="1:11" x14ac:dyDescent="0.2">
      <c r="A93" s="190" t="s">
        <v>729</v>
      </c>
      <c r="B93" s="108"/>
      <c r="C93" s="108"/>
      <c r="D93" s="135"/>
      <c r="E93" s="150"/>
      <c r="F93" s="150"/>
      <c r="G93" s="168"/>
      <c r="H93" s="168"/>
      <c r="I93" s="163"/>
      <c r="J93" s="163"/>
      <c r="K93" s="151"/>
    </row>
    <row r="94" spans="1:11" x14ac:dyDescent="0.2">
      <c r="A94" s="190" t="s">
        <v>730</v>
      </c>
      <c r="B94" s="108"/>
      <c r="C94" s="108"/>
      <c r="D94" s="135"/>
      <c r="E94" s="150"/>
      <c r="F94" s="150"/>
      <c r="G94" s="168"/>
      <c r="H94" s="168"/>
      <c r="I94" s="163"/>
      <c r="J94" s="163"/>
      <c r="K94" s="151"/>
    </row>
    <row r="95" spans="1:11" x14ac:dyDescent="0.2">
      <c r="A95" s="190" t="s">
        <v>731</v>
      </c>
      <c r="B95" s="108"/>
      <c r="C95" s="108"/>
      <c r="D95" s="135"/>
      <c r="E95" s="150"/>
      <c r="F95" s="150"/>
      <c r="G95" s="168"/>
      <c r="H95" s="168"/>
      <c r="I95" s="163"/>
      <c r="J95" s="163"/>
      <c r="K95" s="151"/>
    </row>
    <row r="96" spans="1:11" x14ac:dyDescent="0.2">
      <c r="A96" s="190" t="s">
        <v>732</v>
      </c>
      <c r="B96" s="108"/>
      <c r="C96" s="108"/>
      <c r="D96" s="135"/>
      <c r="E96" s="150"/>
      <c r="F96" s="150"/>
      <c r="G96" s="168"/>
      <c r="H96" s="168"/>
      <c r="I96" s="163"/>
      <c r="J96" s="163"/>
      <c r="K96" s="151"/>
    </row>
    <row r="97" spans="1:11" x14ac:dyDescent="0.2">
      <c r="A97" s="190" t="s">
        <v>733</v>
      </c>
      <c r="B97" s="108"/>
      <c r="C97" s="108"/>
      <c r="D97" s="135"/>
      <c r="E97" s="150"/>
      <c r="F97" s="150"/>
      <c r="G97" s="168"/>
      <c r="H97" s="168"/>
      <c r="I97" s="163"/>
      <c r="J97" s="163"/>
      <c r="K97" s="151"/>
    </row>
    <row r="98" spans="1:11" x14ac:dyDescent="0.2">
      <c r="A98" s="115"/>
      <c r="B98" s="108"/>
      <c r="C98" s="108"/>
      <c r="D98" s="135"/>
      <c r="E98" s="150"/>
      <c r="F98" s="150"/>
      <c r="G98" s="168"/>
      <c r="H98" s="168"/>
      <c r="I98" s="163"/>
      <c r="J98" s="163"/>
      <c r="K98" s="151"/>
    </row>
    <row r="99" spans="1:11" x14ac:dyDescent="0.2">
      <c r="A99" s="115" t="s">
        <v>578</v>
      </c>
      <c r="B99" s="213"/>
      <c r="C99" s="213"/>
      <c r="D99" s="213"/>
      <c r="E99" s="153"/>
      <c r="F99" s="153"/>
      <c r="G99" s="171"/>
      <c r="H99" s="171"/>
      <c r="I99" s="183"/>
      <c r="J99" s="183"/>
      <c r="K99" s="178"/>
    </row>
    <row r="100" spans="1:11" x14ac:dyDescent="0.2">
      <c r="A100" s="106"/>
      <c r="B100" s="108"/>
      <c r="C100" s="108"/>
      <c r="D100" s="135"/>
      <c r="E100" s="150"/>
      <c r="F100" s="150"/>
      <c r="G100" s="168"/>
      <c r="H100" s="168"/>
      <c r="I100" s="163"/>
      <c r="J100" s="163"/>
      <c r="K100" s="151"/>
    </row>
    <row r="101" spans="1:11" ht="12" x14ac:dyDescent="0.25">
      <c r="A101" s="187" t="s">
        <v>745</v>
      </c>
      <c r="B101" s="108"/>
      <c r="C101" s="108"/>
      <c r="D101" s="135"/>
      <c r="E101" s="150"/>
      <c r="F101" s="150"/>
      <c r="G101" s="168"/>
      <c r="H101" s="168"/>
      <c r="I101" s="163"/>
      <c r="J101" s="163"/>
      <c r="K101" s="151"/>
    </row>
    <row r="102" spans="1:11" ht="29.25" customHeight="1" x14ac:dyDescent="0.2">
      <c r="A102" s="222" t="s">
        <v>743</v>
      </c>
      <c r="B102" s="222"/>
      <c r="C102" s="222"/>
      <c r="D102" s="222"/>
      <c r="E102" s="153"/>
      <c r="F102" s="153"/>
      <c r="G102" s="171"/>
      <c r="H102" s="171"/>
      <c r="I102" s="183"/>
      <c r="J102" s="183"/>
      <c r="K102" s="178"/>
    </row>
    <row r="103" spans="1:11" ht="12" x14ac:dyDescent="0.25">
      <c r="A103" s="187"/>
      <c r="B103" s="108"/>
      <c r="C103" s="108"/>
      <c r="D103" s="135"/>
      <c r="E103" s="150"/>
      <c r="F103" s="150"/>
      <c r="G103" s="168"/>
      <c r="H103" s="168"/>
      <c r="I103" s="163"/>
      <c r="J103" s="163"/>
      <c r="K103" s="151"/>
    </row>
    <row r="104" spans="1:11" x14ac:dyDescent="0.2">
      <c r="A104" s="106" t="s">
        <v>581</v>
      </c>
      <c r="B104" s="129" t="s">
        <v>582</v>
      </c>
      <c r="C104" s="146" t="s">
        <v>582</v>
      </c>
      <c r="D104" s="138" t="s">
        <v>582</v>
      </c>
      <c r="E104" s="154" t="s">
        <v>582</v>
      </c>
      <c r="F104" s="164" t="s">
        <v>582</v>
      </c>
      <c r="G104" s="172"/>
      <c r="H104" s="164" t="s">
        <v>582</v>
      </c>
      <c r="I104" s="164" t="s">
        <v>582</v>
      </c>
      <c r="J104" s="164" t="s">
        <v>582</v>
      </c>
      <c r="K104" s="154" t="s">
        <v>582</v>
      </c>
    </row>
    <row r="105" spans="1:11" x14ac:dyDescent="0.2">
      <c r="A105" s="106"/>
      <c r="B105" s="108"/>
      <c r="C105" s="108"/>
      <c r="D105" s="135"/>
      <c r="E105" s="150"/>
      <c r="F105" s="150"/>
      <c r="G105" s="168"/>
      <c r="H105" s="168"/>
      <c r="I105" s="163"/>
      <c r="J105" s="163"/>
      <c r="K105" s="151"/>
    </row>
    <row r="106" spans="1:11" ht="12" x14ac:dyDescent="0.2">
      <c r="A106" s="126" t="s">
        <v>631</v>
      </c>
      <c r="B106" s="108"/>
      <c r="C106" s="108"/>
      <c r="D106" s="135"/>
      <c r="E106" s="150"/>
      <c r="F106" s="150"/>
      <c r="G106" s="168"/>
      <c r="H106" s="168"/>
      <c r="I106" s="163"/>
      <c r="J106" s="163"/>
      <c r="K106" s="151"/>
    </row>
    <row r="107" spans="1:11" x14ac:dyDescent="0.2">
      <c r="A107" s="124" t="s">
        <v>584</v>
      </c>
      <c r="B107" s="129" t="s">
        <v>582</v>
      </c>
      <c r="C107" s="146" t="s">
        <v>582</v>
      </c>
      <c r="D107" s="138" t="s">
        <v>582</v>
      </c>
      <c r="E107" s="154" t="s">
        <v>582</v>
      </c>
      <c r="F107" s="164" t="s">
        <v>582</v>
      </c>
      <c r="G107" s="172" t="s">
        <v>582</v>
      </c>
      <c r="H107" s="164" t="s">
        <v>582</v>
      </c>
      <c r="I107" s="164" t="s">
        <v>582</v>
      </c>
      <c r="J107" s="164" t="s">
        <v>582</v>
      </c>
      <c r="K107" s="154" t="s">
        <v>582</v>
      </c>
    </row>
    <row r="108" spans="1:11" x14ac:dyDescent="0.2">
      <c r="A108" s="124" t="s">
        <v>744</v>
      </c>
      <c r="B108" s="129" t="s">
        <v>582</v>
      </c>
      <c r="C108" s="146" t="s">
        <v>582</v>
      </c>
      <c r="D108" s="138" t="s">
        <v>582</v>
      </c>
      <c r="E108" s="154" t="s">
        <v>582</v>
      </c>
      <c r="F108" s="164" t="s">
        <v>582</v>
      </c>
      <c r="G108" s="172" t="s">
        <v>582</v>
      </c>
      <c r="H108" s="164" t="s">
        <v>582</v>
      </c>
      <c r="I108" s="164" t="s">
        <v>582</v>
      </c>
      <c r="J108" s="164" t="s">
        <v>582</v>
      </c>
      <c r="K108" s="154" t="s">
        <v>582</v>
      </c>
    </row>
    <row r="109" spans="1:11" x14ac:dyDescent="0.2">
      <c r="A109" s="124" t="s">
        <v>633</v>
      </c>
      <c r="B109" s="129" t="s">
        <v>582</v>
      </c>
      <c r="C109" s="146" t="s">
        <v>582</v>
      </c>
      <c r="D109" s="138" t="s">
        <v>582</v>
      </c>
      <c r="E109" s="154" t="s">
        <v>582</v>
      </c>
      <c r="F109" s="164" t="s">
        <v>582</v>
      </c>
      <c r="G109" s="172" t="s">
        <v>582</v>
      </c>
      <c r="H109" s="164" t="s">
        <v>582</v>
      </c>
      <c r="I109" s="164" t="s">
        <v>582</v>
      </c>
      <c r="J109" s="164" t="s">
        <v>582</v>
      </c>
      <c r="K109" s="154" t="s">
        <v>582</v>
      </c>
    </row>
    <row r="110" spans="1:11" x14ac:dyDescent="0.2">
      <c r="A110" s="124" t="s">
        <v>634</v>
      </c>
      <c r="B110" s="129" t="s">
        <v>582</v>
      </c>
      <c r="C110" s="146" t="s">
        <v>582</v>
      </c>
      <c r="D110" s="138" t="s">
        <v>582</v>
      </c>
      <c r="E110" s="154" t="s">
        <v>582</v>
      </c>
      <c r="F110" s="164" t="s">
        <v>582</v>
      </c>
      <c r="G110" s="172" t="s">
        <v>582</v>
      </c>
      <c r="H110" s="164" t="s">
        <v>582</v>
      </c>
      <c r="I110" s="164" t="s">
        <v>582</v>
      </c>
      <c r="J110" s="164" t="s">
        <v>582</v>
      </c>
      <c r="K110" s="154" t="s">
        <v>582</v>
      </c>
    </row>
    <row r="111" spans="1:11" x14ac:dyDescent="0.2">
      <c r="A111" s="124" t="s">
        <v>598</v>
      </c>
      <c r="B111" s="129" t="s">
        <v>582</v>
      </c>
      <c r="C111" s="146" t="s">
        <v>582</v>
      </c>
      <c r="D111" s="138" t="s">
        <v>582</v>
      </c>
      <c r="E111" s="154" t="s">
        <v>582</v>
      </c>
      <c r="F111" s="164" t="s">
        <v>582</v>
      </c>
      <c r="G111" s="172" t="s">
        <v>582</v>
      </c>
      <c r="H111" s="164" t="s">
        <v>582</v>
      </c>
      <c r="I111" s="164" t="s">
        <v>582</v>
      </c>
      <c r="J111" s="164" t="s">
        <v>582</v>
      </c>
      <c r="K111" s="154" t="s">
        <v>582</v>
      </c>
    </row>
    <row r="112" spans="1:11" x14ac:dyDescent="0.2">
      <c r="A112" s="124" t="s">
        <v>635</v>
      </c>
      <c r="B112" s="129" t="s">
        <v>582</v>
      </c>
      <c r="C112" s="146" t="s">
        <v>582</v>
      </c>
      <c r="D112" s="138" t="s">
        <v>582</v>
      </c>
      <c r="E112" s="154" t="s">
        <v>582</v>
      </c>
      <c r="F112" s="164" t="s">
        <v>582</v>
      </c>
      <c r="G112" s="172" t="s">
        <v>582</v>
      </c>
      <c r="H112" s="164" t="s">
        <v>582</v>
      </c>
      <c r="I112" s="164" t="s">
        <v>582</v>
      </c>
      <c r="J112" s="164" t="s">
        <v>582</v>
      </c>
      <c r="K112" s="154" t="s">
        <v>582</v>
      </c>
    </row>
    <row r="113" spans="1:11" x14ac:dyDescent="0.2">
      <c r="A113" s="106" t="s">
        <v>585</v>
      </c>
      <c r="B113" s="129" t="s">
        <v>582</v>
      </c>
      <c r="C113" s="146" t="s">
        <v>582</v>
      </c>
      <c r="D113" s="138" t="s">
        <v>582</v>
      </c>
      <c r="E113" s="154" t="s">
        <v>582</v>
      </c>
      <c r="F113" s="164" t="s">
        <v>582</v>
      </c>
      <c r="G113" s="172" t="s">
        <v>582</v>
      </c>
      <c r="H113" s="164" t="s">
        <v>582</v>
      </c>
      <c r="I113" s="164" t="s">
        <v>582</v>
      </c>
      <c r="J113" s="164" t="s">
        <v>582</v>
      </c>
      <c r="K113" s="154" t="s">
        <v>582</v>
      </c>
    </row>
    <row r="114" spans="1:11" x14ac:dyDescent="0.2">
      <c r="A114" s="106" t="s">
        <v>586</v>
      </c>
      <c r="B114" s="129" t="s">
        <v>582</v>
      </c>
      <c r="C114" s="146" t="s">
        <v>582</v>
      </c>
      <c r="D114" s="138" t="s">
        <v>582</v>
      </c>
      <c r="E114" s="154" t="s">
        <v>582</v>
      </c>
      <c r="F114" s="164" t="s">
        <v>582</v>
      </c>
      <c r="G114" s="172" t="s">
        <v>582</v>
      </c>
      <c r="H114" s="164" t="s">
        <v>582</v>
      </c>
      <c r="I114" s="164" t="s">
        <v>582</v>
      </c>
      <c r="J114" s="164" t="s">
        <v>582</v>
      </c>
      <c r="K114" s="154" t="s">
        <v>582</v>
      </c>
    </row>
    <row r="115" spans="1:11" x14ac:dyDescent="0.2">
      <c r="A115" s="106" t="s">
        <v>587</v>
      </c>
      <c r="B115" s="129" t="s">
        <v>582</v>
      </c>
      <c r="C115" s="146" t="s">
        <v>582</v>
      </c>
      <c r="D115" s="138" t="s">
        <v>582</v>
      </c>
      <c r="E115" s="154" t="s">
        <v>582</v>
      </c>
      <c r="F115" s="164" t="s">
        <v>582</v>
      </c>
      <c r="G115" s="172" t="s">
        <v>582</v>
      </c>
      <c r="H115" s="164" t="s">
        <v>582</v>
      </c>
      <c r="I115" s="164" t="s">
        <v>582</v>
      </c>
      <c r="J115" s="164" t="s">
        <v>582</v>
      </c>
      <c r="K115" s="154" t="s">
        <v>582</v>
      </c>
    </row>
    <row r="116" spans="1:11" x14ac:dyDescent="0.2">
      <c r="A116" s="106"/>
      <c r="B116" s="108"/>
      <c r="C116" s="108"/>
      <c r="D116" s="135"/>
      <c r="E116" s="150"/>
      <c r="F116" s="150"/>
      <c r="G116" s="168"/>
      <c r="H116" s="168"/>
      <c r="I116" s="163"/>
      <c r="J116" s="163"/>
      <c r="K116" s="151"/>
    </row>
    <row r="117" spans="1:11" ht="33.75" customHeight="1" x14ac:dyDescent="0.2">
      <c r="A117" s="222" t="s">
        <v>746</v>
      </c>
      <c r="B117" s="222"/>
      <c r="C117" s="222"/>
      <c r="D117" s="222"/>
      <c r="E117" s="153"/>
      <c r="F117" s="153"/>
      <c r="G117" s="171"/>
      <c r="H117" s="171"/>
      <c r="I117" s="183"/>
      <c r="J117" s="183"/>
      <c r="K117" s="178"/>
    </row>
    <row r="118" spans="1:11" x14ac:dyDescent="0.2">
      <c r="A118" s="124"/>
      <c r="B118" s="108"/>
      <c r="C118" s="108"/>
      <c r="D118" s="135"/>
      <c r="E118" s="150"/>
      <c r="F118" s="150"/>
      <c r="G118" s="168"/>
      <c r="H118" s="168"/>
      <c r="I118" s="163"/>
      <c r="J118" s="163"/>
      <c r="K118" s="151"/>
    </row>
    <row r="119" spans="1:11" ht="12" x14ac:dyDescent="0.2">
      <c r="A119" s="126" t="s">
        <v>640</v>
      </c>
      <c r="B119" s="125">
        <v>8228</v>
      </c>
      <c r="C119" s="109">
        <v>8721.7000000000007</v>
      </c>
      <c r="D119" s="133">
        <f t="shared" ref="D119" si="88">+C119*1.06</f>
        <v>9245.0020000000004</v>
      </c>
      <c r="E119" s="151">
        <f t="shared" ref="E119:E123" si="89">+D119*1.05</f>
        <v>9707.2521000000015</v>
      </c>
      <c r="F119" s="163">
        <f>+E119*1.06</f>
        <v>10289.687226000002</v>
      </c>
      <c r="G119" s="168">
        <v>10804.2</v>
      </c>
      <c r="H119" s="168">
        <v>11452.6</v>
      </c>
      <c r="I119" s="163">
        <v>12025.2</v>
      </c>
      <c r="J119" s="163">
        <f>I119*1.05</f>
        <v>12626.460000000001</v>
      </c>
      <c r="K119" s="151">
        <f>J119*1.05</f>
        <v>13257.783000000001</v>
      </c>
    </row>
    <row r="120" spans="1:11" x14ac:dyDescent="0.2">
      <c r="A120" s="124" t="s">
        <v>20</v>
      </c>
      <c r="B120" s="109">
        <v>2420</v>
      </c>
      <c r="C120" s="109">
        <f t="shared" ref="C120:D120" si="90">+B120*1.06</f>
        <v>2565.2000000000003</v>
      </c>
      <c r="D120" s="133">
        <f t="shared" si="90"/>
        <v>2719.1120000000005</v>
      </c>
      <c r="E120" s="151">
        <f t="shared" si="89"/>
        <v>2855.0676000000008</v>
      </c>
      <c r="F120" s="163">
        <f>+E120*1.06</f>
        <v>3026.3716560000012</v>
      </c>
      <c r="G120" s="168">
        <v>3177.7</v>
      </c>
      <c r="H120" s="168">
        <v>3368.4</v>
      </c>
      <c r="I120" s="163">
        <v>3536.8</v>
      </c>
      <c r="J120" s="163">
        <f t="shared" ref="J120:K120" si="91">I120*1.05</f>
        <v>3713.6400000000003</v>
      </c>
      <c r="K120" s="151">
        <f t="shared" si="91"/>
        <v>3899.3220000000006</v>
      </c>
    </row>
    <row r="121" spans="1:11" x14ac:dyDescent="0.2">
      <c r="A121" s="124" t="s">
        <v>641</v>
      </c>
      <c r="B121" s="109">
        <v>2420</v>
      </c>
      <c r="C121" s="109">
        <f t="shared" ref="C121:D121" si="92">+B121*1.06</f>
        <v>2565.2000000000003</v>
      </c>
      <c r="D121" s="133">
        <f t="shared" si="92"/>
        <v>2719.1120000000005</v>
      </c>
      <c r="E121" s="151">
        <f t="shared" si="89"/>
        <v>2855.0676000000008</v>
      </c>
      <c r="F121" s="163">
        <f>+E121*1.06</f>
        <v>3026.3716560000012</v>
      </c>
      <c r="G121" s="168">
        <v>3177.7</v>
      </c>
      <c r="H121" s="168">
        <v>3368.4</v>
      </c>
      <c r="I121" s="163">
        <v>3536.8</v>
      </c>
      <c r="J121" s="163">
        <f t="shared" ref="J121:K121" si="93">I121*1.05</f>
        <v>3713.6400000000003</v>
      </c>
      <c r="K121" s="151">
        <f t="shared" si="93"/>
        <v>3899.3220000000006</v>
      </c>
    </row>
    <row r="122" spans="1:11" x14ac:dyDescent="0.2">
      <c r="A122" s="124" t="s">
        <v>642</v>
      </c>
      <c r="B122" s="109">
        <v>2420</v>
      </c>
      <c r="C122" s="109">
        <f t="shared" ref="C122:D122" si="94">+B122*1.06</f>
        <v>2565.2000000000003</v>
      </c>
      <c r="D122" s="133">
        <f t="shared" si="94"/>
        <v>2719.1120000000005</v>
      </c>
      <c r="E122" s="151">
        <f t="shared" si="89"/>
        <v>2855.0676000000008</v>
      </c>
      <c r="F122" s="163">
        <f>+E122*1.06</f>
        <v>3026.3716560000012</v>
      </c>
      <c r="G122" s="168">
        <v>3177.7</v>
      </c>
      <c r="H122" s="168">
        <v>3368.4</v>
      </c>
      <c r="I122" s="163">
        <v>3536.8</v>
      </c>
      <c r="J122" s="163">
        <f t="shared" ref="J122:K122" si="95">I122*1.05</f>
        <v>3713.6400000000003</v>
      </c>
      <c r="K122" s="151">
        <f t="shared" si="95"/>
        <v>3899.3220000000006</v>
      </c>
    </row>
    <row r="123" spans="1:11" x14ac:dyDescent="0.2">
      <c r="A123" s="124" t="s">
        <v>643</v>
      </c>
      <c r="B123" s="109">
        <v>968</v>
      </c>
      <c r="C123" s="109">
        <v>1026.0999999999999</v>
      </c>
      <c r="D123" s="133">
        <f t="shared" ref="D123" si="96">+C123*1.06</f>
        <v>1087.6659999999999</v>
      </c>
      <c r="E123" s="151">
        <f t="shared" si="89"/>
        <v>1142.0492999999999</v>
      </c>
      <c r="F123" s="163">
        <f>+E123*1.06</f>
        <v>1210.5722579999999</v>
      </c>
      <c r="G123" s="168">
        <f>F123*1.05</f>
        <v>1271.1008709</v>
      </c>
      <c r="H123" s="168">
        <v>1347.4</v>
      </c>
      <c r="I123" s="163">
        <v>1414.8</v>
      </c>
      <c r="J123" s="163">
        <f t="shared" ref="J123:K123" si="97">I123*1.05</f>
        <v>1485.54</v>
      </c>
      <c r="K123" s="151">
        <f t="shared" si="97"/>
        <v>1559.817</v>
      </c>
    </row>
    <row r="124" spans="1:11" x14ac:dyDescent="0.2">
      <c r="A124" s="124" t="s">
        <v>17</v>
      </c>
      <c r="B124" s="218"/>
      <c r="C124" s="219"/>
      <c r="D124" s="220"/>
      <c r="E124" s="153"/>
      <c r="F124" s="153"/>
      <c r="G124" s="171"/>
      <c r="H124" s="171"/>
      <c r="I124" s="183"/>
      <c r="J124" s="183"/>
      <c r="K124" s="178"/>
    </row>
    <row r="125" spans="1:11" x14ac:dyDescent="0.2">
      <c r="A125" s="124"/>
      <c r="B125" s="108"/>
      <c r="C125" s="108"/>
      <c r="D125" s="135"/>
      <c r="E125" s="150"/>
      <c r="F125" s="150"/>
      <c r="G125" s="168"/>
      <c r="H125" s="168"/>
      <c r="I125" s="163"/>
      <c r="J125" s="163"/>
      <c r="K125" s="151"/>
    </row>
    <row r="126" spans="1:11" x14ac:dyDescent="0.2">
      <c r="A126" s="106"/>
      <c r="B126" s="108"/>
      <c r="C126" s="108"/>
      <c r="D126" s="135"/>
      <c r="E126" s="150"/>
      <c r="F126" s="150"/>
      <c r="G126" s="168"/>
      <c r="H126" s="168"/>
      <c r="I126" s="163"/>
      <c r="J126" s="163"/>
      <c r="K126" s="151"/>
    </row>
    <row r="127" spans="1:11" ht="12" x14ac:dyDescent="0.25">
      <c r="A127" s="189" t="s">
        <v>644</v>
      </c>
      <c r="B127" s="108"/>
      <c r="C127" s="108"/>
      <c r="D127" s="135"/>
      <c r="E127" s="150"/>
      <c r="F127" s="150"/>
      <c r="G127" s="168"/>
      <c r="H127" s="168"/>
      <c r="I127" s="163"/>
      <c r="J127" s="163"/>
      <c r="K127" s="151"/>
    </row>
    <row r="128" spans="1:11" x14ac:dyDescent="0.2">
      <c r="A128" s="115" t="s">
        <v>645</v>
      </c>
      <c r="B128" s="109">
        <v>450</v>
      </c>
      <c r="C128" s="109">
        <f t="shared" ref="C128:D128" si="98">+B128*1.06</f>
        <v>477</v>
      </c>
      <c r="D128" s="133">
        <f t="shared" si="98"/>
        <v>505.62</v>
      </c>
      <c r="E128" s="151">
        <f t="shared" ref="E128:E129" si="99">+D128*1.05</f>
        <v>530.90100000000007</v>
      </c>
      <c r="F128" s="163">
        <f>+E128*1.06</f>
        <v>562.75506000000007</v>
      </c>
      <c r="G128" s="168">
        <v>590.9</v>
      </c>
      <c r="H128" s="168">
        <v>626.4</v>
      </c>
      <c r="I128" s="163">
        <v>664</v>
      </c>
      <c r="J128" s="163">
        <f t="shared" ref="J128:K128" si="100">I128*1.05</f>
        <v>697.2</v>
      </c>
      <c r="K128" s="151">
        <f t="shared" si="100"/>
        <v>732.06000000000006</v>
      </c>
    </row>
    <row r="129" spans="1:11" x14ac:dyDescent="0.2">
      <c r="A129" s="114" t="s">
        <v>646</v>
      </c>
      <c r="B129" s="109">
        <v>200</v>
      </c>
      <c r="C129" s="109">
        <f t="shared" ref="C129:D129" si="101">+B129*1.06</f>
        <v>212</v>
      </c>
      <c r="D129" s="133">
        <f t="shared" si="101"/>
        <v>224.72</v>
      </c>
      <c r="E129" s="151">
        <f t="shared" si="99"/>
        <v>235.95600000000002</v>
      </c>
      <c r="F129" s="163">
        <f>+E129*1.06</f>
        <v>250.11336000000003</v>
      </c>
      <c r="G129" s="168">
        <v>262.60000000000002</v>
      </c>
      <c r="H129" s="168">
        <v>278.39999999999998</v>
      </c>
      <c r="I129" s="163">
        <v>295.10000000000002</v>
      </c>
      <c r="J129" s="163">
        <f t="shared" ref="J129:K129" si="102">I129*1.05</f>
        <v>309.85500000000002</v>
      </c>
      <c r="K129" s="151">
        <f t="shared" si="102"/>
        <v>325.34775000000002</v>
      </c>
    </row>
    <row r="130" spans="1:11" x14ac:dyDescent="0.2">
      <c r="A130" s="114"/>
      <c r="B130" s="118"/>
      <c r="C130" s="118"/>
      <c r="D130" s="141"/>
      <c r="E130" s="157"/>
      <c r="F130" s="157"/>
      <c r="G130" s="168"/>
      <c r="H130" s="168"/>
      <c r="I130" s="163"/>
      <c r="J130" s="163"/>
      <c r="K130" s="151"/>
    </row>
    <row r="131" spans="1:11" x14ac:dyDescent="0.2">
      <c r="A131" s="106"/>
      <c r="B131" s="108"/>
      <c r="C131" s="108"/>
      <c r="D131" s="135"/>
      <c r="E131" s="150"/>
      <c r="F131" s="150"/>
      <c r="G131" s="168"/>
      <c r="H131" s="168"/>
      <c r="I131" s="163"/>
      <c r="J131" s="163"/>
      <c r="K131" s="151"/>
    </row>
    <row r="132" spans="1:11" ht="12" x14ac:dyDescent="0.25">
      <c r="A132" s="217" t="s">
        <v>588</v>
      </c>
      <c r="B132" s="217"/>
      <c r="C132" s="217"/>
      <c r="D132" s="217"/>
      <c r="E132" s="153"/>
      <c r="F132" s="153"/>
      <c r="G132" s="171"/>
      <c r="H132" s="171"/>
      <c r="I132" s="183"/>
      <c r="J132" s="183"/>
      <c r="K132" s="178"/>
    </row>
    <row r="133" spans="1:11" ht="12" x14ac:dyDescent="0.25">
      <c r="A133" s="194"/>
      <c r="B133" s="194"/>
      <c r="C133" s="194"/>
      <c r="D133" s="194"/>
      <c r="E133" s="153"/>
      <c r="F133" s="153"/>
      <c r="G133" s="171"/>
      <c r="H133" s="171"/>
      <c r="I133" s="183"/>
      <c r="J133" s="183"/>
      <c r="K133" s="178"/>
    </row>
    <row r="134" spans="1:11" ht="12" x14ac:dyDescent="0.25">
      <c r="A134" s="188"/>
      <c r="B134" s="130"/>
      <c r="C134" s="147"/>
      <c r="D134" s="139"/>
      <c r="E134" s="155"/>
      <c r="F134" s="155"/>
      <c r="G134" s="173"/>
      <c r="H134" s="173"/>
      <c r="I134" s="184"/>
      <c r="J134" s="184"/>
      <c r="K134" s="179"/>
    </row>
    <row r="135" spans="1:11" ht="12" x14ac:dyDescent="0.25">
      <c r="A135" s="188" t="s">
        <v>589</v>
      </c>
      <c r="B135" s="120"/>
      <c r="C135" s="120"/>
      <c r="D135" s="140"/>
      <c r="E135" s="156"/>
      <c r="F135" s="156"/>
      <c r="G135" s="174"/>
      <c r="H135" s="174"/>
      <c r="I135" s="185"/>
      <c r="J135" s="185"/>
      <c r="K135" s="180"/>
    </row>
    <row r="136" spans="1:11" x14ac:dyDescent="0.2">
      <c r="A136" s="221" t="s">
        <v>734</v>
      </c>
      <c r="B136" s="109">
        <v>4000</v>
      </c>
      <c r="C136" s="109">
        <f t="shared" ref="C136:D136" si="103">+B136*1.06</f>
        <v>4240</v>
      </c>
      <c r="D136" s="133">
        <f t="shared" si="103"/>
        <v>4494.4000000000005</v>
      </c>
      <c r="E136" s="151">
        <f t="shared" ref="E136:E147" si="104">+D136*1.05</f>
        <v>4719.1200000000008</v>
      </c>
      <c r="F136" s="163">
        <f t="shared" ref="F136:F147" si="105">+E136*1.06</f>
        <v>5002.2672000000011</v>
      </c>
      <c r="G136" s="168">
        <v>5252.4</v>
      </c>
      <c r="H136" s="168">
        <v>5567.5</v>
      </c>
      <c r="I136" s="163">
        <v>5845.9</v>
      </c>
      <c r="J136" s="163">
        <f>I136*1.05</f>
        <v>6138.1949999999997</v>
      </c>
      <c r="K136" s="151">
        <f>J136*10.5</f>
        <v>64451.047500000001</v>
      </c>
    </row>
    <row r="137" spans="1:11" x14ac:dyDescent="0.2">
      <c r="A137" s="221"/>
      <c r="B137" s="109">
        <v>6000</v>
      </c>
      <c r="C137" s="109">
        <f t="shared" ref="C137:D137" si="106">+B137*1.06</f>
        <v>6360</v>
      </c>
      <c r="D137" s="133">
        <f t="shared" si="106"/>
        <v>6741.6</v>
      </c>
      <c r="E137" s="151">
        <f t="shared" si="104"/>
        <v>7078.68</v>
      </c>
      <c r="F137" s="163">
        <f t="shared" si="105"/>
        <v>7503.4008000000003</v>
      </c>
      <c r="G137" s="168">
        <v>7878.6</v>
      </c>
      <c r="H137" s="168">
        <v>8351.2999999999993</v>
      </c>
      <c r="I137" s="163">
        <v>8768.9</v>
      </c>
      <c r="J137" s="163">
        <f t="shared" ref="J137:J147" si="107">I137*1.05</f>
        <v>9207.3449999999993</v>
      </c>
      <c r="K137" s="151">
        <f t="shared" ref="K137:K147" si="108">J137*10.5</f>
        <v>96677.122499999998</v>
      </c>
    </row>
    <row r="138" spans="1:11" x14ac:dyDescent="0.2">
      <c r="A138" s="221"/>
      <c r="B138" s="109">
        <v>7500</v>
      </c>
      <c r="C138" s="109">
        <f t="shared" ref="C138:D138" si="109">+B138*1.06</f>
        <v>7950</v>
      </c>
      <c r="D138" s="133">
        <f t="shared" si="109"/>
        <v>8427</v>
      </c>
      <c r="E138" s="151">
        <f t="shared" si="104"/>
        <v>8848.35</v>
      </c>
      <c r="F138" s="163">
        <f t="shared" si="105"/>
        <v>9379.2510000000002</v>
      </c>
      <c r="G138" s="168">
        <v>9848.2000000000007</v>
      </c>
      <c r="H138" s="168">
        <v>10439.1</v>
      </c>
      <c r="I138" s="163">
        <v>10961</v>
      </c>
      <c r="J138" s="163">
        <f t="shared" si="107"/>
        <v>11509.050000000001</v>
      </c>
      <c r="K138" s="151">
        <f t="shared" si="108"/>
        <v>120845.02500000001</v>
      </c>
    </row>
    <row r="139" spans="1:11" x14ac:dyDescent="0.2">
      <c r="A139" s="106" t="s">
        <v>584</v>
      </c>
      <c r="B139" s="109">
        <v>2000</v>
      </c>
      <c r="C139" s="109">
        <f t="shared" ref="C139:D139" si="110">+B139*1.06</f>
        <v>2120</v>
      </c>
      <c r="D139" s="133">
        <f t="shared" si="110"/>
        <v>2247.2000000000003</v>
      </c>
      <c r="E139" s="151">
        <f t="shared" si="104"/>
        <v>2359.5600000000004</v>
      </c>
      <c r="F139" s="163">
        <f t="shared" si="105"/>
        <v>2501.1336000000006</v>
      </c>
      <c r="G139" s="168">
        <v>2626.2</v>
      </c>
      <c r="H139" s="168">
        <v>2783.8</v>
      </c>
      <c r="I139" s="163">
        <v>2923</v>
      </c>
      <c r="J139" s="163">
        <f t="shared" si="107"/>
        <v>3069.15</v>
      </c>
      <c r="K139" s="151">
        <f t="shared" si="108"/>
        <v>32226.075000000001</v>
      </c>
    </row>
    <row r="140" spans="1:11" x14ac:dyDescent="0.2">
      <c r="A140" s="106" t="s">
        <v>595</v>
      </c>
      <c r="B140" s="109">
        <v>1200</v>
      </c>
      <c r="C140" s="109">
        <f t="shared" ref="C140:D140" si="111">+B140*1.06</f>
        <v>1272</v>
      </c>
      <c r="D140" s="133">
        <f t="shared" si="111"/>
        <v>1348.3200000000002</v>
      </c>
      <c r="E140" s="151">
        <f t="shared" si="104"/>
        <v>1415.7360000000003</v>
      </c>
      <c r="F140" s="163">
        <f t="shared" si="105"/>
        <v>1500.6801600000003</v>
      </c>
      <c r="G140" s="168">
        <v>1575.7</v>
      </c>
      <c r="H140" s="168">
        <v>1670.2</v>
      </c>
      <c r="I140" s="163">
        <v>1753.7</v>
      </c>
      <c r="J140" s="163">
        <f t="shared" si="107"/>
        <v>1841.3850000000002</v>
      </c>
      <c r="K140" s="151">
        <f t="shared" si="108"/>
        <v>19334.542500000003</v>
      </c>
    </row>
    <row r="141" spans="1:11" x14ac:dyDescent="0.2">
      <c r="A141" s="106" t="s">
        <v>596</v>
      </c>
      <c r="B141" s="109">
        <v>2000</v>
      </c>
      <c r="C141" s="109">
        <f t="shared" ref="C141:D141" si="112">+B141*1.06</f>
        <v>2120</v>
      </c>
      <c r="D141" s="133">
        <f t="shared" si="112"/>
        <v>2247.2000000000003</v>
      </c>
      <c r="E141" s="151">
        <f t="shared" si="104"/>
        <v>2359.5600000000004</v>
      </c>
      <c r="F141" s="163">
        <f t="shared" si="105"/>
        <v>2501.1336000000006</v>
      </c>
      <c r="G141" s="168">
        <v>2626.2</v>
      </c>
      <c r="H141" s="168">
        <v>2783.8</v>
      </c>
      <c r="I141" s="163">
        <v>2923</v>
      </c>
      <c r="J141" s="163">
        <f t="shared" si="107"/>
        <v>3069.15</v>
      </c>
      <c r="K141" s="151">
        <f t="shared" si="108"/>
        <v>32226.075000000001</v>
      </c>
    </row>
    <row r="142" spans="1:11" x14ac:dyDescent="0.2">
      <c r="A142" s="106" t="s">
        <v>597</v>
      </c>
      <c r="B142" s="109">
        <v>2000</v>
      </c>
      <c r="C142" s="109">
        <f t="shared" ref="C142:D142" si="113">+B142*1.06</f>
        <v>2120</v>
      </c>
      <c r="D142" s="133">
        <f t="shared" si="113"/>
        <v>2247.2000000000003</v>
      </c>
      <c r="E142" s="151">
        <f t="shared" si="104"/>
        <v>2359.5600000000004</v>
      </c>
      <c r="F142" s="163">
        <f t="shared" si="105"/>
        <v>2501.1336000000006</v>
      </c>
      <c r="G142" s="168">
        <v>2626.2</v>
      </c>
      <c r="H142" s="168">
        <v>2783.8</v>
      </c>
      <c r="I142" s="163">
        <v>2923</v>
      </c>
      <c r="J142" s="163">
        <f t="shared" si="107"/>
        <v>3069.15</v>
      </c>
      <c r="K142" s="151">
        <f t="shared" si="108"/>
        <v>32226.075000000001</v>
      </c>
    </row>
    <row r="143" spans="1:11" x14ac:dyDescent="0.2">
      <c r="A143" s="106" t="s">
        <v>598</v>
      </c>
      <c r="B143" s="109">
        <v>1000</v>
      </c>
      <c r="C143" s="109">
        <f t="shared" ref="C143:D143" si="114">+B143*1.06</f>
        <v>1060</v>
      </c>
      <c r="D143" s="133">
        <f t="shared" si="114"/>
        <v>1123.6000000000001</v>
      </c>
      <c r="E143" s="151">
        <f t="shared" si="104"/>
        <v>1179.7800000000002</v>
      </c>
      <c r="F143" s="163">
        <f t="shared" si="105"/>
        <v>1250.5668000000003</v>
      </c>
      <c r="G143" s="168">
        <f>F143*1.05</f>
        <v>1313.0951400000004</v>
      </c>
      <c r="H143" s="168">
        <v>1391.9</v>
      </c>
      <c r="I143" s="163">
        <v>1461.5</v>
      </c>
      <c r="J143" s="163">
        <f t="shared" si="107"/>
        <v>1534.575</v>
      </c>
      <c r="K143" s="151">
        <f t="shared" si="108"/>
        <v>16113.0375</v>
      </c>
    </row>
    <row r="144" spans="1:11" x14ac:dyDescent="0.2">
      <c r="A144" s="106" t="s">
        <v>599</v>
      </c>
      <c r="B144" s="109">
        <v>1000</v>
      </c>
      <c r="C144" s="109">
        <f t="shared" ref="C144:D144" si="115">+B144*1.06</f>
        <v>1060</v>
      </c>
      <c r="D144" s="133">
        <f t="shared" si="115"/>
        <v>1123.6000000000001</v>
      </c>
      <c r="E144" s="151">
        <f t="shared" si="104"/>
        <v>1179.7800000000002</v>
      </c>
      <c r="F144" s="163">
        <f t="shared" si="105"/>
        <v>1250.5668000000003</v>
      </c>
      <c r="G144" s="168">
        <f>F144*1.05</f>
        <v>1313.0951400000004</v>
      </c>
      <c r="H144" s="168">
        <v>1391.9</v>
      </c>
      <c r="I144" s="163">
        <v>1461.5</v>
      </c>
      <c r="J144" s="163">
        <f t="shared" si="107"/>
        <v>1534.575</v>
      </c>
      <c r="K144" s="151">
        <f t="shared" si="108"/>
        <v>16113.0375</v>
      </c>
    </row>
    <row r="145" spans="1:11" x14ac:dyDescent="0.2">
      <c r="A145" s="117" t="s">
        <v>740</v>
      </c>
      <c r="B145" s="109">
        <v>100</v>
      </c>
      <c r="C145" s="109">
        <f t="shared" ref="C145:D145" si="116">+B145*1.06</f>
        <v>106</v>
      </c>
      <c r="D145" s="133">
        <f t="shared" si="116"/>
        <v>112.36</v>
      </c>
      <c r="E145" s="151">
        <f t="shared" si="104"/>
        <v>117.97800000000001</v>
      </c>
      <c r="F145" s="163">
        <f t="shared" si="105"/>
        <v>125.05668000000001</v>
      </c>
      <c r="G145" s="168">
        <v>131.30000000000001</v>
      </c>
      <c r="H145" s="168">
        <v>139.19999999999999</v>
      </c>
      <c r="I145" s="163">
        <v>146.1</v>
      </c>
      <c r="J145" s="163">
        <f t="shared" si="107"/>
        <v>153.405</v>
      </c>
      <c r="K145" s="151">
        <f t="shared" si="108"/>
        <v>1610.7525000000001</v>
      </c>
    </row>
    <row r="146" spans="1:11" x14ac:dyDescent="0.2">
      <c r="A146" s="106" t="s">
        <v>586</v>
      </c>
      <c r="B146" s="109">
        <v>1000</v>
      </c>
      <c r="C146" s="109">
        <f t="shared" ref="C146:D146" si="117">+B146*1.06</f>
        <v>1060</v>
      </c>
      <c r="D146" s="133">
        <f t="shared" si="117"/>
        <v>1123.6000000000001</v>
      </c>
      <c r="E146" s="151">
        <f t="shared" si="104"/>
        <v>1179.7800000000002</v>
      </c>
      <c r="F146" s="163">
        <f t="shared" si="105"/>
        <v>1250.5668000000003</v>
      </c>
      <c r="G146" s="168">
        <f>F146*1.05</f>
        <v>1313.0951400000004</v>
      </c>
      <c r="H146" s="168">
        <v>1391.9</v>
      </c>
      <c r="I146" s="163">
        <v>1461.5</v>
      </c>
      <c r="J146" s="163">
        <f t="shared" si="107"/>
        <v>1534.575</v>
      </c>
      <c r="K146" s="151">
        <f t="shared" si="108"/>
        <v>16113.0375</v>
      </c>
    </row>
    <row r="147" spans="1:11" x14ac:dyDescent="0.2">
      <c r="A147" s="117" t="s">
        <v>740</v>
      </c>
      <c r="B147" s="109">
        <v>100</v>
      </c>
      <c r="C147" s="109">
        <f t="shared" ref="C147:D147" si="118">+B147*1.06</f>
        <v>106</v>
      </c>
      <c r="D147" s="133">
        <f t="shared" si="118"/>
        <v>112.36</v>
      </c>
      <c r="E147" s="151">
        <f t="shared" si="104"/>
        <v>117.97800000000001</v>
      </c>
      <c r="F147" s="163">
        <f t="shared" si="105"/>
        <v>125.05668000000001</v>
      </c>
      <c r="G147" s="168">
        <v>131.30000000000001</v>
      </c>
      <c r="H147" s="168">
        <v>139.19999999999999</v>
      </c>
      <c r="I147" s="163">
        <v>146.1</v>
      </c>
      <c r="J147" s="163">
        <f t="shared" si="107"/>
        <v>153.405</v>
      </c>
      <c r="K147" s="151">
        <f t="shared" si="108"/>
        <v>1610.7525000000001</v>
      </c>
    </row>
    <row r="148" spans="1:11" s="119" customFormat="1" x14ac:dyDescent="0.2">
      <c r="A148" s="106"/>
      <c r="B148" s="118"/>
      <c r="C148" s="118"/>
      <c r="D148" s="141"/>
      <c r="E148" s="157"/>
      <c r="F148" s="157"/>
      <c r="G148" s="168"/>
      <c r="H148" s="168"/>
      <c r="I148" s="163"/>
      <c r="J148" s="163"/>
      <c r="K148" s="151"/>
    </row>
    <row r="149" spans="1:11" s="119" customFormat="1" ht="12" x14ac:dyDescent="0.25">
      <c r="A149" s="187" t="s">
        <v>601</v>
      </c>
      <c r="B149" s="118"/>
      <c r="C149" s="118"/>
      <c r="D149" s="141"/>
      <c r="E149" s="157"/>
      <c r="F149" s="157"/>
      <c r="G149" s="168"/>
      <c r="H149" s="168"/>
      <c r="I149" s="163"/>
      <c r="J149" s="163"/>
      <c r="K149" s="151"/>
    </row>
    <row r="150" spans="1:11" s="119" customFormat="1" ht="12" x14ac:dyDescent="0.25">
      <c r="A150" s="187"/>
      <c r="B150" s="118"/>
      <c r="C150" s="118"/>
      <c r="D150" s="141"/>
      <c r="E150" s="157"/>
      <c r="F150" s="157"/>
      <c r="G150" s="168"/>
      <c r="H150" s="168"/>
      <c r="I150" s="163"/>
      <c r="J150" s="163"/>
      <c r="K150" s="151"/>
    </row>
    <row r="151" spans="1:11" s="119" customFormat="1" ht="12" x14ac:dyDescent="0.25">
      <c r="A151" s="188" t="s">
        <v>589</v>
      </c>
      <c r="B151" s="120"/>
      <c r="C151" s="120"/>
      <c r="D151" s="140"/>
      <c r="E151" s="156"/>
      <c r="F151" s="156"/>
      <c r="G151" s="174"/>
      <c r="H151" s="174"/>
      <c r="I151" s="185"/>
      <c r="J151" s="185"/>
      <c r="K151" s="180"/>
    </row>
    <row r="152" spans="1:11" x14ac:dyDescent="0.2">
      <c r="A152" s="106" t="s">
        <v>599</v>
      </c>
      <c r="B152" s="109">
        <v>1000</v>
      </c>
      <c r="C152" s="109">
        <f t="shared" ref="C152:D152" si="119">+B152*1.06</f>
        <v>1060</v>
      </c>
      <c r="D152" s="133">
        <f t="shared" si="119"/>
        <v>1123.6000000000001</v>
      </c>
      <c r="E152" s="151">
        <f t="shared" ref="E152:E157" si="120">+D152*1.05</f>
        <v>1179.7800000000002</v>
      </c>
      <c r="F152" s="163">
        <f t="shared" ref="F152:F157" si="121">+E152*1.06</f>
        <v>1250.5668000000003</v>
      </c>
      <c r="G152" s="168">
        <f>F152*1.05</f>
        <v>1313.0951400000004</v>
      </c>
      <c r="H152" s="168">
        <v>1391.9</v>
      </c>
      <c r="I152" s="163">
        <v>1461.5</v>
      </c>
      <c r="J152" s="163">
        <f>I152*1.05</f>
        <v>1534.575</v>
      </c>
      <c r="K152" s="151">
        <f>J152*1.05</f>
        <v>1611.30375</v>
      </c>
    </row>
    <row r="153" spans="1:11" x14ac:dyDescent="0.2">
      <c r="A153" s="117" t="s">
        <v>740</v>
      </c>
      <c r="B153" s="109">
        <v>100</v>
      </c>
      <c r="C153" s="109">
        <f t="shared" ref="C153:D153" si="122">+B153*1.06</f>
        <v>106</v>
      </c>
      <c r="D153" s="133">
        <f t="shared" si="122"/>
        <v>112.36</v>
      </c>
      <c r="E153" s="151">
        <f t="shared" si="120"/>
        <v>117.97800000000001</v>
      </c>
      <c r="F153" s="163">
        <f t="shared" si="121"/>
        <v>125.05668000000001</v>
      </c>
      <c r="G153" s="168">
        <v>131.30000000000001</v>
      </c>
      <c r="H153" s="168">
        <v>139.19999999999999</v>
      </c>
      <c r="I153" s="163">
        <v>146.1</v>
      </c>
      <c r="J153" s="163">
        <f t="shared" ref="J153:K153" si="123">I153*1.05</f>
        <v>153.405</v>
      </c>
      <c r="K153" s="151">
        <f t="shared" si="123"/>
        <v>161.07525000000001</v>
      </c>
    </row>
    <row r="154" spans="1:11" x14ac:dyDescent="0.2">
      <c r="A154" s="115" t="s">
        <v>586</v>
      </c>
      <c r="B154" s="109">
        <v>1000</v>
      </c>
      <c r="C154" s="109">
        <f t="shared" ref="C154:D154" si="124">+B154*1.06</f>
        <v>1060</v>
      </c>
      <c r="D154" s="133">
        <f t="shared" si="124"/>
        <v>1123.6000000000001</v>
      </c>
      <c r="E154" s="151">
        <f t="shared" si="120"/>
        <v>1179.7800000000002</v>
      </c>
      <c r="F154" s="163">
        <f t="shared" si="121"/>
        <v>1250.5668000000003</v>
      </c>
      <c r="G154" s="168">
        <f>F154*1.05</f>
        <v>1313.0951400000004</v>
      </c>
      <c r="H154" s="168">
        <v>1391.9</v>
      </c>
      <c r="I154" s="163">
        <v>1461.5</v>
      </c>
      <c r="J154" s="163">
        <f t="shared" ref="J154:K154" si="125">I154*1.05</f>
        <v>1534.575</v>
      </c>
      <c r="K154" s="151">
        <f t="shared" si="125"/>
        <v>1611.30375</v>
      </c>
    </row>
    <row r="155" spans="1:11" x14ac:dyDescent="0.2">
      <c r="A155" s="117" t="s">
        <v>740</v>
      </c>
      <c r="B155" s="109">
        <v>100</v>
      </c>
      <c r="C155" s="109">
        <f t="shared" ref="C155:D155" si="126">+B155*1.06</f>
        <v>106</v>
      </c>
      <c r="D155" s="133">
        <f t="shared" si="126"/>
        <v>112.36</v>
      </c>
      <c r="E155" s="151">
        <f t="shared" si="120"/>
        <v>117.97800000000001</v>
      </c>
      <c r="F155" s="163">
        <f t="shared" si="121"/>
        <v>125.05668000000001</v>
      </c>
      <c r="G155" s="168">
        <v>131.30000000000001</v>
      </c>
      <c r="H155" s="168">
        <v>139.19999999999999</v>
      </c>
      <c r="I155" s="163">
        <v>146.1</v>
      </c>
      <c r="J155" s="163">
        <f t="shared" ref="J155:K155" si="127">I155*1.05</f>
        <v>153.405</v>
      </c>
      <c r="K155" s="151">
        <f t="shared" si="127"/>
        <v>161.07525000000001</v>
      </c>
    </row>
    <row r="156" spans="1:11" x14ac:dyDescent="0.2">
      <c r="A156" s="106" t="s">
        <v>598</v>
      </c>
      <c r="B156" s="109">
        <v>1000</v>
      </c>
      <c r="C156" s="109">
        <f t="shared" ref="C156:D156" si="128">+B156*1.06</f>
        <v>1060</v>
      </c>
      <c r="D156" s="133">
        <f t="shared" si="128"/>
        <v>1123.6000000000001</v>
      </c>
      <c r="E156" s="151">
        <f t="shared" si="120"/>
        <v>1179.7800000000002</v>
      </c>
      <c r="F156" s="163">
        <f t="shared" si="121"/>
        <v>1250.5668000000003</v>
      </c>
      <c r="G156" s="168">
        <f>F156*1.05</f>
        <v>1313.0951400000004</v>
      </c>
      <c r="H156" s="168">
        <v>1391.9</v>
      </c>
      <c r="I156" s="163">
        <v>1461.5</v>
      </c>
      <c r="J156" s="163">
        <f t="shared" ref="J156:K156" si="129">I156*1.05</f>
        <v>1534.575</v>
      </c>
      <c r="K156" s="151">
        <f t="shared" si="129"/>
        <v>1611.30375</v>
      </c>
    </row>
    <row r="157" spans="1:11" x14ac:dyDescent="0.2">
      <c r="A157" s="106" t="s">
        <v>595</v>
      </c>
      <c r="B157" s="109">
        <v>1200</v>
      </c>
      <c r="C157" s="109">
        <f t="shared" ref="C157:D157" si="130">+B157*1.06</f>
        <v>1272</v>
      </c>
      <c r="D157" s="133">
        <f t="shared" si="130"/>
        <v>1348.3200000000002</v>
      </c>
      <c r="E157" s="151">
        <f t="shared" si="120"/>
        <v>1415.7360000000003</v>
      </c>
      <c r="F157" s="163">
        <f t="shared" si="121"/>
        <v>1500.6801600000003</v>
      </c>
      <c r="G157" s="168">
        <v>1575.7</v>
      </c>
      <c r="H157" s="168">
        <v>1670.2</v>
      </c>
      <c r="I157" s="163">
        <v>1753.7</v>
      </c>
      <c r="J157" s="163">
        <f t="shared" ref="J157:K157" si="131">I157*1.05</f>
        <v>1841.3850000000002</v>
      </c>
      <c r="K157" s="151">
        <f t="shared" si="131"/>
        <v>1933.4542500000002</v>
      </c>
    </row>
    <row r="158" spans="1:11" s="119" customFormat="1" x14ac:dyDescent="0.2">
      <c r="A158" s="106"/>
      <c r="B158" s="118"/>
      <c r="C158" s="118"/>
      <c r="D158" s="141"/>
      <c r="E158" s="157"/>
      <c r="F158" s="157"/>
      <c r="G158" s="168"/>
      <c r="H158" s="168"/>
      <c r="I158" s="163"/>
      <c r="J158" s="163"/>
      <c r="K158" s="151"/>
    </row>
    <row r="159" spans="1:11" ht="12" x14ac:dyDescent="0.25">
      <c r="A159" s="187" t="s">
        <v>741</v>
      </c>
      <c r="B159" s="118"/>
      <c r="C159" s="118"/>
      <c r="D159" s="141"/>
      <c r="E159" s="157"/>
      <c r="F159" s="157"/>
      <c r="G159" s="168"/>
      <c r="H159" s="168"/>
      <c r="I159" s="163"/>
      <c r="J159" s="163"/>
      <c r="K159" s="151"/>
    </row>
    <row r="160" spans="1:11" ht="12" x14ac:dyDescent="0.25">
      <c r="A160" s="187"/>
      <c r="B160" s="118"/>
      <c r="C160" s="118"/>
      <c r="D160" s="141"/>
      <c r="E160" s="157"/>
      <c r="F160" s="157"/>
      <c r="G160" s="168"/>
      <c r="H160" s="168"/>
      <c r="I160" s="163"/>
      <c r="J160" s="163"/>
      <c r="K160" s="151"/>
    </row>
    <row r="161" spans="1:11" ht="12" x14ac:dyDescent="0.25">
      <c r="A161" s="188" t="s">
        <v>589</v>
      </c>
      <c r="B161" s="120"/>
      <c r="C161" s="120"/>
      <c r="D161" s="140"/>
      <c r="E161" s="156"/>
      <c r="F161" s="156"/>
      <c r="G161" s="174"/>
      <c r="H161" s="174"/>
      <c r="I161" s="185"/>
      <c r="J161" s="185"/>
      <c r="K161" s="180"/>
    </row>
    <row r="162" spans="1:11" x14ac:dyDescent="0.2">
      <c r="A162" s="106" t="s">
        <v>604</v>
      </c>
      <c r="B162" s="109">
        <v>3000</v>
      </c>
      <c r="C162" s="109">
        <f t="shared" ref="C162:D162" si="132">+B162*1.06</f>
        <v>3180</v>
      </c>
      <c r="D162" s="133">
        <f t="shared" si="132"/>
        <v>3370.8</v>
      </c>
      <c r="E162" s="151">
        <f t="shared" ref="E162:E164" si="133">+D162*1.05</f>
        <v>3539.34</v>
      </c>
      <c r="F162" s="163">
        <f>+E162*1.06</f>
        <v>3751.7004000000002</v>
      </c>
      <c r="G162" s="168">
        <v>3939.3</v>
      </c>
      <c r="H162" s="168">
        <v>4175.7</v>
      </c>
      <c r="I162" s="163">
        <v>4426.2</v>
      </c>
      <c r="J162" s="163">
        <f t="shared" ref="J162:K162" si="134">I162*1.05</f>
        <v>4647.51</v>
      </c>
      <c r="K162" s="151">
        <f t="shared" si="134"/>
        <v>4879.8855000000003</v>
      </c>
    </row>
    <row r="163" spans="1:11" x14ac:dyDescent="0.2">
      <c r="A163" s="106" t="s">
        <v>581</v>
      </c>
      <c r="B163" s="109">
        <v>80</v>
      </c>
      <c r="C163" s="109">
        <f t="shared" ref="C163:D163" si="135">+B163*1.06</f>
        <v>84.800000000000011</v>
      </c>
      <c r="D163" s="133">
        <f t="shared" si="135"/>
        <v>89.888000000000019</v>
      </c>
      <c r="E163" s="151">
        <f t="shared" si="133"/>
        <v>94.382400000000018</v>
      </c>
      <c r="F163" s="163">
        <f>+E163*1.06</f>
        <v>100.04534400000003</v>
      </c>
      <c r="G163" s="168">
        <v>105.1</v>
      </c>
      <c r="H163" s="168">
        <v>111.4</v>
      </c>
      <c r="I163" s="163">
        <v>118</v>
      </c>
      <c r="J163" s="163">
        <f t="shared" ref="J163:K163" si="136">I163*1.05</f>
        <v>123.9</v>
      </c>
      <c r="K163" s="151">
        <f t="shared" si="136"/>
        <v>130.095</v>
      </c>
    </row>
    <row r="164" spans="1:11" x14ac:dyDescent="0.2">
      <c r="A164" s="106" t="s">
        <v>605</v>
      </c>
      <c r="B164" s="109">
        <v>0</v>
      </c>
      <c r="C164" s="109">
        <f t="shared" ref="C164:D164" si="137">+B164*1.06</f>
        <v>0</v>
      </c>
      <c r="D164" s="133">
        <f t="shared" si="137"/>
        <v>0</v>
      </c>
      <c r="E164" s="151">
        <f t="shared" si="133"/>
        <v>0</v>
      </c>
      <c r="F164" s="163">
        <f>+E164*1.05</f>
        <v>0</v>
      </c>
      <c r="G164" s="168">
        <f>F164*1.05</f>
        <v>0</v>
      </c>
      <c r="H164" s="168">
        <v>0</v>
      </c>
      <c r="I164" s="163">
        <v>0</v>
      </c>
      <c r="J164" s="163">
        <f t="shared" ref="J164:K164" si="138">I164*1.05</f>
        <v>0</v>
      </c>
      <c r="K164" s="151">
        <f t="shared" si="138"/>
        <v>0</v>
      </c>
    </row>
    <row r="165" spans="1:11" x14ac:dyDescent="0.2">
      <c r="A165" s="106"/>
      <c r="B165" s="108"/>
      <c r="C165" s="108"/>
      <c r="D165" s="135"/>
      <c r="E165" s="150"/>
      <c r="F165" s="150"/>
      <c r="G165" s="168"/>
      <c r="H165" s="168"/>
      <c r="I165" s="163"/>
      <c r="J165" s="163"/>
      <c r="K165" s="151"/>
    </row>
    <row r="166" spans="1:11" ht="12" x14ac:dyDescent="0.25">
      <c r="A166" s="187" t="s">
        <v>606</v>
      </c>
      <c r="B166" s="108"/>
      <c r="C166" s="108"/>
      <c r="D166" s="135"/>
      <c r="E166" s="150"/>
      <c r="F166" s="150"/>
      <c r="G166" s="168"/>
      <c r="H166" s="168"/>
      <c r="I166" s="163"/>
      <c r="J166" s="163"/>
      <c r="K166" s="151"/>
    </row>
    <row r="167" spans="1:11" x14ac:dyDescent="0.2">
      <c r="A167" s="106" t="s">
        <v>607</v>
      </c>
      <c r="B167" s="109">
        <v>500</v>
      </c>
      <c r="C167" s="109">
        <f t="shared" ref="C167:D167" si="139">+B167*1.06</f>
        <v>530</v>
      </c>
      <c r="D167" s="133">
        <f t="shared" si="139"/>
        <v>561.80000000000007</v>
      </c>
      <c r="E167" s="151">
        <f t="shared" ref="E167:E168" si="140">+D167*1.05</f>
        <v>589.8900000000001</v>
      </c>
      <c r="F167" s="163">
        <f>+E167*1.06</f>
        <v>625.28340000000014</v>
      </c>
      <c r="G167" s="168">
        <v>656.6</v>
      </c>
      <c r="H167" s="168">
        <v>695.99600000000009</v>
      </c>
      <c r="I167" s="163">
        <v>737.8</v>
      </c>
      <c r="J167" s="163">
        <f t="shared" ref="J167:K168" si="141">I167*1.05</f>
        <v>774.68999999999994</v>
      </c>
      <c r="K167" s="151">
        <f t="shared" si="141"/>
        <v>813.42449999999997</v>
      </c>
    </row>
    <row r="168" spans="1:11" x14ac:dyDescent="0.2">
      <c r="A168" s="106" t="s">
        <v>608</v>
      </c>
      <c r="B168" s="109">
        <v>50</v>
      </c>
      <c r="C168" s="109">
        <f t="shared" ref="C168:D168" si="142">+B168*1.06</f>
        <v>53</v>
      </c>
      <c r="D168" s="133">
        <f t="shared" si="142"/>
        <v>56.18</v>
      </c>
      <c r="E168" s="151">
        <f t="shared" si="140"/>
        <v>58.989000000000004</v>
      </c>
      <c r="F168" s="163">
        <f>+E168*1.06</f>
        <v>62.528340000000007</v>
      </c>
      <c r="G168" s="168">
        <v>65.7</v>
      </c>
      <c r="H168" s="168">
        <v>69.599999999999994</v>
      </c>
      <c r="I168" s="163">
        <v>73.8</v>
      </c>
      <c r="J168" s="163">
        <f t="shared" si="141"/>
        <v>77.489999999999995</v>
      </c>
      <c r="K168" s="151">
        <f t="shared" si="141"/>
        <v>81.364499999999992</v>
      </c>
    </row>
    <row r="169" spans="1:11" x14ac:dyDescent="0.2">
      <c r="A169" s="106"/>
      <c r="B169" s="108"/>
      <c r="C169" s="108"/>
      <c r="D169" s="135"/>
      <c r="E169" s="150"/>
      <c r="F169" s="150"/>
      <c r="G169" s="168"/>
      <c r="H169" s="168"/>
      <c r="I169" s="163"/>
      <c r="J169" s="163"/>
      <c r="K169" s="151"/>
    </row>
    <row r="170" spans="1:11" ht="12" x14ac:dyDescent="0.25">
      <c r="A170" s="187" t="s">
        <v>609</v>
      </c>
      <c r="B170" s="108"/>
      <c r="C170" s="108"/>
      <c r="D170" s="135"/>
      <c r="E170" s="150"/>
      <c r="F170" s="150"/>
      <c r="G170" s="168"/>
      <c r="H170" s="168"/>
      <c r="I170" s="163"/>
      <c r="J170" s="163"/>
      <c r="K170" s="151"/>
    </row>
    <row r="171" spans="1:11" x14ac:dyDescent="0.2">
      <c r="A171" s="106"/>
      <c r="B171" s="108"/>
      <c r="C171" s="108"/>
      <c r="D171" s="135"/>
      <c r="E171" s="150"/>
      <c r="F171" s="150"/>
      <c r="G171" s="168"/>
      <c r="H171" s="168"/>
      <c r="I171" s="163"/>
      <c r="J171" s="163"/>
      <c r="K171" s="151"/>
    </row>
    <row r="172" spans="1:11" x14ac:dyDescent="0.2">
      <c r="A172" s="121" t="s">
        <v>610</v>
      </c>
      <c r="B172" s="109">
        <v>500</v>
      </c>
      <c r="C172" s="109">
        <f t="shared" ref="C172:D172" si="143">+B172*1.06</f>
        <v>530</v>
      </c>
      <c r="D172" s="133">
        <f t="shared" si="143"/>
        <v>561.80000000000007</v>
      </c>
      <c r="E172" s="151">
        <f t="shared" ref="E172:E176" si="144">+D172*1.05</f>
        <v>589.8900000000001</v>
      </c>
      <c r="F172" s="163">
        <f>+E172*1.06</f>
        <v>625.28340000000014</v>
      </c>
      <c r="G172" s="168">
        <v>656.6</v>
      </c>
      <c r="H172" s="168">
        <v>695.99600000000009</v>
      </c>
      <c r="I172" s="163">
        <v>737.8</v>
      </c>
      <c r="J172" s="163">
        <f t="shared" ref="J172:K172" si="145">I172*1.05</f>
        <v>774.68999999999994</v>
      </c>
      <c r="K172" s="151">
        <f t="shared" si="145"/>
        <v>813.42449999999997</v>
      </c>
    </row>
    <row r="173" spans="1:11" x14ac:dyDescent="0.2">
      <c r="A173" s="121" t="s">
        <v>611</v>
      </c>
      <c r="B173" s="109">
        <v>50</v>
      </c>
      <c r="C173" s="109">
        <f t="shared" ref="C173:D173" si="146">+B173*1.06</f>
        <v>53</v>
      </c>
      <c r="D173" s="133">
        <f t="shared" si="146"/>
        <v>56.18</v>
      </c>
      <c r="E173" s="151">
        <f t="shared" si="144"/>
        <v>58.989000000000004</v>
      </c>
      <c r="F173" s="163">
        <f>+E173*1.06</f>
        <v>62.528340000000007</v>
      </c>
      <c r="G173" s="168">
        <v>65.7</v>
      </c>
      <c r="H173" s="168">
        <v>69.599999999999994</v>
      </c>
      <c r="I173" s="163">
        <v>73.8</v>
      </c>
      <c r="J173" s="163">
        <f t="shared" ref="J173:K173" si="147">I173*1.05</f>
        <v>77.489999999999995</v>
      </c>
      <c r="K173" s="151">
        <f t="shared" si="147"/>
        <v>81.364499999999992</v>
      </c>
    </row>
    <row r="174" spans="1:11" x14ac:dyDescent="0.2">
      <c r="A174" s="121" t="s">
        <v>742</v>
      </c>
      <c r="B174" s="109">
        <v>2000</v>
      </c>
      <c r="C174" s="109">
        <f t="shared" ref="C174:D174" si="148">+B174*1.06</f>
        <v>2120</v>
      </c>
      <c r="D174" s="133">
        <f t="shared" si="148"/>
        <v>2247.2000000000003</v>
      </c>
      <c r="E174" s="151">
        <f t="shared" si="144"/>
        <v>2359.5600000000004</v>
      </c>
      <c r="F174" s="163">
        <f>+E174*1.06</f>
        <v>2501.1336000000006</v>
      </c>
      <c r="G174" s="168">
        <v>2626.2</v>
      </c>
      <c r="H174" s="168">
        <v>2783.8</v>
      </c>
      <c r="I174" s="163">
        <v>2950.8</v>
      </c>
      <c r="J174" s="163">
        <f t="shared" ref="J174:K174" si="149">I174*1.05</f>
        <v>3098.34</v>
      </c>
      <c r="K174" s="151">
        <f t="shared" si="149"/>
        <v>3253.2570000000005</v>
      </c>
    </row>
    <row r="175" spans="1:11" x14ac:dyDescent="0.2">
      <c r="A175" s="121" t="s">
        <v>613</v>
      </c>
      <c r="B175" s="109">
        <v>500</v>
      </c>
      <c r="C175" s="109">
        <f t="shared" ref="C175:D175" si="150">+B175*1.06</f>
        <v>530</v>
      </c>
      <c r="D175" s="133">
        <f t="shared" si="150"/>
        <v>561.80000000000007</v>
      </c>
      <c r="E175" s="151">
        <f t="shared" si="144"/>
        <v>589.8900000000001</v>
      </c>
      <c r="F175" s="163">
        <f>+E175*1.06</f>
        <v>625.28340000000014</v>
      </c>
      <c r="G175" s="168">
        <v>656.6</v>
      </c>
      <c r="H175" s="168">
        <v>695.99600000000009</v>
      </c>
      <c r="I175" s="163">
        <v>737.8</v>
      </c>
      <c r="J175" s="163">
        <f t="shared" ref="J175:K175" si="151">I175*1.05</f>
        <v>774.68999999999994</v>
      </c>
      <c r="K175" s="151">
        <f t="shared" si="151"/>
        <v>813.42449999999997</v>
      </c>
    </row>
    <row r="176" spans="1:11" ht="22.8" x14ac:dyDescent="0.2">
      <c r="A176" s="121" t="s">
        <v>614</v>
      </c>
      <c r="B176" s="109">
        <v>500</v>
      </c>
      <c r="C176" s="109">
        <f t="shared" ref="C176:D176" si="152">+B176*1.06</f>
        <v>530</v>
      </c>
      <c r="D176" s="133">
        <f t="shared" si="152"/>
        <v>561.80000000000007</v>
      </c>
      <c r="E176" s="151">
        <f t="shared" si="144"/>
        <v>589.8900000000001</v>
      </c>
      <c r="F176" s="163">
        <f>+E176*1.06</f>
        <v>625.28340000000014</v>
      </c>
      <c r="G176" s="168">
        <v>656.6</v>
      </c>
      <c r="H176" s="168">
        <v>695.99600000000009</v>
      </c>
      <c r="I176" s="163">
        <v>737.8</v>
      </c>
      <c r="J176" s="163">
        <f t="shared" ref="J176:K176" si="153">I176*1.05</f>
        <v>774.68999999999994</v>
      </c>
      <c r="K176" s="151">
        <f t="shared" si="153"/>
        <v>813.42449999999997</v>
      </c>
    </row>
    <row r="177" spans="1:11" ht="12" x14ac:dyDescent="0.25">
      <c r="A177" s="122" t="s">
        <v>615</v>
      </c>
      <c r="B177" s="131"/>
      <c r="C177" s="131"/>
      <c r="D177" s="142"/>
      <c r="E177" s="158"/>
      <c r="F177" s="165"/>
      <c r="G177" s="168"/>
      <c r="H177" s="168"/>
      <c r="I177" s="163"/>
      <c r="J177" s="163"/>
      <c r="K177" s="151"/>
    </row>
    <row r="178" spans="1:11" x14ac:dyDescent="0.2">
      <c r="A178" s="123" t="s">
        <v>616</v>
      </c>
      <c r="B178" s="109">
        <v>50</v>
      </c>
      <c r="C178" s="109">
        <f t="shared" ref="C178:D178" si="154">+B178*1.06</f>
        <v>53</v>
      </c>
      <c r="D178" s="133">
        <f t="shared" si="154"/>
        <v>56.18</v>
      </c>
      <c r="E178" s="151">
        <f t="shared" ref="E178:E182" si="155">+D178*1.05</f>
        <v>58.989000000000004</v>
      </c>
      <c r="F178" s="163">
        <f>+E178*1.06</f>
        <v>62.528340000000007</v>
      </c>
      <c r="G178" s="168">
        <v>65.7</v>
      </c>
      <c r="H178" s="168">
        <v>69.599999999999994</v>
      </c>
      <c r="I178" s="163">
        <v>73.8</v>
      </c>
      <c r="J178" s="163">
        <f t="shared" ref="J178:K178" si="156">I178*1.05</f>
        <v>77.489999999999995</v>
      </c>
      <c r="K178" s="151">
        <f t="shared" si="156"/>
        <v>81.364499999999992</v>
      </c>
    </row>
    <row r="179" spans="1:11" x14ac:dyDescent="0.2">
      <c r="A179" s="123" t="s">
        <v>617</v>
      </c>
      <c r="B179" s="109">
        <v>50</v>
      </c>
      <c r="C179" s="109">
        <f t="shared" ref="C179:D179" si="157">+B179*1.06</f>
        <v>53</v>
      </c>
      <c r="D179" s="133">
        <f t="shared" si="157"/>
        <v>56.18</v>
      </c>
      <c r="E179" s="151">
        <f t="shared" si="155"/>
        <v>58.989000000000004</v>
      </c>
      <c r="F179" s="163">
        <f>+E179*1.06</f>
        <v>62.528340000000007</v>
      </c>
      <c r="G179" s="168">
        <v>65.7</v>
      </c>
      <c r="H179" s="168">
        <v>69.599999999999994</v>
      </c>
      <c r="I179" s="163">
        <v>73.8</v>
      </c>
      <c r="J179" s="163">
        <f t="shared" ref="J179:K179" si="158">I179*1.05</f>
        <v>77.489999999999995</v>
      </c>
      <c r="K179" s="151">
        <f t="shared" si="158"/>
        <v>81.364499999999992</v>
      </c>
    </row>
    <row r="180" spans="1:11" x14ac:dyDescent="0.2">
      <c r="A180" s="123" t="s">
        <v>618</v>
      </c>
      <c r="B180" s="109">
        <v>50</v>
      </c>
      <c r="C180" s="109">
        <f t="shared" ref="C180:D180" si="159">+B180*1.06</f>
        <v>53</v>
      </c>
      <c r="D180" s="133">
        <f t="shared" si="159"/>
        <v>56.18</v>
      </c>
      <c r="E180" s="151">
        <f t="shared" si="155"/>
        <v>58.989000000000004</v>
      </c>
      <c r="F180" s="163">
        <f>+E180*1.06</f>
        <v>62.528340000000007</v>
      </c>
      <c r="G180" s="168">
        <v>65.7</v>
      </c>
      <c r="H180" s="168">
        <v>69.599999999999994</v>
      </c>
      <c r="I180" s="163">
        <v>73.8</v>
      </c>
      <c r="J180" s="163">
        <f t="shared" ref="J180:K180" si="160">I180*1.05</f>
        <v>77.489999999999995</v>
      </c>
      <c r="K180" s="151">
        <f t="shared" si="160"/>
        <v>81.364499999999992</v>
      </c>
    </row>
    <row r="181" spans="1:11" x14ac:dyDescent="0.2">
      <c r="A181" s="123" t="s">
        <v>619</v>
      </c>
      <c r="B181" s="109">
        <v>250</v>
      </c>
      <c r="C181" s="109">
        <f t="shared" ref="C181:D181" si="161">+B181*1.06</f>
        <v>265</v>
      </c>
      <c r="D181" s="133">
        <f t="shared" si="161"/>
        <v>280.90000000000003</v>
      </c>
      <c r="E181" s="151">
        <f t="shared" si="155"/>
        <v>294.94500000000005</v>
      </c>
      <c r="F181" s="163">
        <f>+E181*1.06</f>
        <v>312.64170000000007</v>
      </c>
      <c r="G181" s="168">
        <v>328.3</v>
      </c>
      <c r="H181" s="168">
        <v>347.99800000000005</v>
      </c>
      <c r="I181" s="163">
        <v>368.9</v>
      </c>
      <c r="J181" s="163">
        <f t="shared" ref="J181:K181" si="162">I181*1.05</f>
        <v>387.34499999999997</v>
      </c>
      <c r="K181" s="151">
        <f t="shared" si="162"/>
        <v>406.71224999999998</v>
      </c>
    </row>
    <row r="182" spans="1:11" x14ac:dyDescent="0.2">
      <c r="A182" s="123" t="s">
        <v>759</v>
      </c>
      <c r="B182" s="109">
        <v>500</v>
      </c>
      <c r="C182" s="109">
        <f t="shared" ref="C182:D182" si="163">+B182*1.06</f>
        <v>530</v>
      </c>
      <c r="D182" s="133">
        <f t="shared" si="163"/>
        <v>561.80000000000007</v>
      </c>
      <c r="E182" s="151">
        <f t="shared" si="155"/>
        <v>589.8900000000001</v>
      </c>
      <c r="F182" s="163">
        <f>+E182*1.06</f>
        <v>625.28340000000014</v>
      </c>
      <c r="G182" s="168">
        <v>656.6</v>
      </c>
      <c r="H182" s="168">
        <v>695.99600000000009</v>
      </c>
      <c r="I182" s="163">
        <v>737.8</v>
      </c>
      <c r="J182" s="163">
        <f t="shared" ref="J182:K182" si="164">I182*1.05</f>
        <v>774.68999999999994</v>
      </c>
      <c r="K182" s="151">
        <f t="shared" si="164"/>
        <v>813.42449999999997</v>
      </c>
    </row>
    <row r="183" spans="1:11" x14ac:dyDescent="0.2">
      <c r="A183" s="123"/>
      <c r="B183" s="118"/>
      <c r="C183" s="118"/>
      <c r="D183" s="141"/>
      <c r="E183" s="157"/>
      <c r="F183" s="157"/>
      <c r="G183" s="168"/>
      <c r="H183" s="168"/>
      <c r="I183" s="163"/>
      <c r="J183" s="163"/>
      <c r="K183" s="151"/>
    </row>
    <row r="184" spans="1:11" ht="24" x14ac:dyDescent="0.25">
      <c r="A184" s="122" t="s">
        <v>620</v>
      </c>
      <c r="B184" s="108"/>
      <c r="C184" s="108"/>
      <c r="D184" s="135"/>
      <c r="E184" s="150"/>
      <c r="F184" s="150"/>
      <c r="G184" s="168"/>
      <c r="H184" s="168"/>
      <c r="I184" s="163"/>
      <c r="J184" s="163"/>
      <c r="K184" s="151"/>
    </row>
    <row r="185" spans="1:11" ht="12" x14ac:dyDescent="0.25">
      <c r="A185" s="122"/>
      <c r="B185" s="108"/>
      <c r="C185" s="108"/>
      <c r="D185" s="135"/>
      <c r="E185" s="150"/>
      <c r="F185" s="150"/>
      <c r="G185" s="168"/>
      <c r="H185" s="168"/>
      <c r="I185" s="163"/>
      <c r="J185" s="163"/>
      <c r="K185" s="151"/>
    </row>
    <row r="186" spans="1:11" ht="22.8" x14ac:dyDescent="0.2">
      <c r="A186" s="121" t="s">
        <v>621</v>
      </c>
      <c r="B186" s="109">
        <v>300</v>
      </c>
      <c r="C186" s="109">
        <f t="shared" ref="C186:D186" si="165">+B186*1.06</f>
        <v>318</v>
      </c>
      <c r="D186" s="133">
        <f t="shared" si="165"/>
        <v>337.08000000000004</v>
      </c>
      <c r="E186" s="151">
        <f t="shared" ref="E186" si="166">+D186*1.05</f>
        <v>353.93400000000008</v>
      </c>
      <c r="F186" s="163">
        <f>+E186*1.06</f>
        <v>375.17004000000009</v>
      </c>
      <c r="G186" s="168">
        <v>393.9</v>
      </c>
      <c r="H186" s="168">
        <v>417.5</v>
      </c>
      <c r="I186" s="163">
        <v>442.5</v>
      </c>
      <c r="J186" s="163">
        <f t="shared" ref="J186:K186" si="167">I186*1.05</f>
        <v>464.625</v>
      </c>
      <c r="K186" s="151">
        <f t="shared" si="167"/>
        <v>487.85625000000005</v>
      </c>
    </row>
    <row r="187" spans="1:11" x14ac:dyDescent="0.2">
      <c r="A187" s="106"/>
      <c r="B187" s="108"/>
      <c r="C187" s="108"/>
      <c r="D187" s="135"/>
      <c r="E187" s="150"/>
      <c r="F187" s="150"/>
      <c r="G187" s="168"/>
      <c r="H187" s="168"/>
      <c r="I187" s="163"/>
      <c r="J187" s="163"/>
      <c r="K187" s="151"/>
    </row>
    <row r="188" spans="1:11" ht="12" x14ac:dyDescent="0.25">
      <c r="A188" s="187" t="s">
        <v>747</v>
      </c>
      <c r="B188" s="108"/>
      <c r="C188" s="108"/>
      <c r="D188" s="135"/>
      <c r="E188" s="150"/>
      <c r="F188" s="150"/>
      <c r="G188" s="168"/>
      <c r="H188" s="168"/>
      <c r="I188" s="163"/>
      <c r="J188" s="163"/>
      <c r="K188" s="151"/>
    </row>
    <row r="189" spans="1:11" x14ac:dyDescent="0.2">
      <c r="A189" s="106" t="s">
        <v>623</v>
      </c>
      <c r="B189" s="109">
        <v>200</v>
      </c>
      <c r="C189" s="109">
        <f t="shared" ref="C189:D189" si="168">+B189*1.06</f>
        <v>212</v>
      </c>
      <c r="D189" s="133">
        <f t="shared" si="168"/>
        <v>224.72</v>
      </c>
      <c r="E189" s="151">
        <f t="shared" ref="E189:E193" si="169">+D189*1.05</f>
        <v>235.95600000000002</v>
      </c>
      <c r="F189" s="163">
        <f>+E189*1.06</f>
        <v>250.11336000000003</v>
      </c>
      <c r="G189" s="168">
        <v>262.60000000000002</v>
      </c>
      <c r="H189" s="168">
        <v>278.39999999999998</v>
      </c>
      <c r="I189" s="163">
        <v>295.10000000000002</v>
      </c>
      <c r="J189" s="163">
        <f t="shared" ref="J189:K189" si="170">I189*1.05</f>
        <v>309.85500000000002</v>
      </c>
      <c r="K189" s="151">
        <f t="shared" si="170"/>
        <v>325.34775000000002</v>
      </c>
    </row>
    <row r="190" spans="1:11" x14ac:dyDescent="0.2">
      <c r="A190" s="106" t="s">
        <v>624</v>
      </c>
      <c r="B190" s="109">
        <v>50</v>
      </c>
      <c r="C190" s="109">
        <f t="shared" ref="C190:D190" si="171">+B190*1.06</f>
        <v>53</v>
      </c>
      <c r="D190" s="133">
        <f t="shared" si="171"/>
        <v>56.18</v>
      </c>
      <c r="E190" s="151">
        <f t="shared" si="169"/>
        <v>58.989000000000004</v>
      </c>
      <c r="F190" s="163">
        <f>+E190*1.06</f>
        <v>62.528340000000007</v>
      </c>
      <c r="G190" s="168">
        <v>65.7</v>
      </c>
      <c r="H190" s="168">
        <v>69.599999999999994</v>
      </c>
      <c r="I190" s="163">
        <v>73.8</v>
      </c>
      <c r="J190" s="163">
        <f t="shared" ref="J190:K190" si="172">I190*1.05</f>
        <v>77.489999999999995</v>
      </c>
      <c r="K190" s="151">
        <f t="shared" si="172"/>
        <v>81.364499999999992</v>
      </c>
    </row>
    <row r="191" spans="1:11" x14ac:dyDescent="0.2">
      <c r="A191" s="106" t="s">
        <v>625</v>
      </c>
      <c r="B191" s="109">
        <v>150</v>
      </c>
      <c r="C191" s="109">
        <f t="shared" ref="C191:D191" si="173">+B191*1.06</f>
        <v>159</v>
      </c>
      <c r="D191" s="133">
        <f t="shared" si="173"/>
        <v>168.54000000000002</v>
      </c>
      <c r="E191" s="151">
        <f t="shared" si="169"/>
        <v>176.96700000000004</v>
      </c>
      <c r="F191" s="163">
        <f>+E191*1.06</f>
        <v>187.58502000000004</v>
      </c>
      <c r="G191" s="168">
        <v>197</v>
      </c>
      <c r="H191" s="168">
        <v>208.8</v>
      </c>
      <c r="I191" s="163">
        <v>221.3</v>
      </c>
      <c r="J191" s="163">
        <f t="shared" ref="J191:K191" si="174">I191*1.05</f>
        <v>232.36500000000001</v>
      </c>
      <c r="K191" s="151">
        <f t="shared" si="174"/>
        <v>243.98325000000003</v>
      </c>
    </row>
    <row r="192" spans="1:11" x14ac:dyDescent="0.2">
      <c r="A192" s="106" t="s">
        <v>626</v>
      </c>
      <c r="B192" s="109">
        <v>250</v>
      </c>
      <c r="C192" s="109">
        <f t="shared" ref="C192:D192" si="175">+B192*1.06</f>
        <v>265</v>
      </c>
      <c r="D192" s="133">
        <f t="shared" si="175"/>
        <v>280.90000000000003</v>
      </c>
      <c r="E192" s="151">
        <f t="shared" si="169"/>
        <v>294.94500000000005</v>
      </c>
      <c r="F192" s="163">
        <f>+E192*1.06</f>
        <v>312.64170000000007</v>
      </c>
      <c r="G192" s="168">
        <v>328.3</v>
      </c>
      <c r="H192" s="168">
        <v>347.99800000000005</v>
      </c>
      <c r="I192" s="163">
        <v>368.9</v>
      </c>
      <c r="J192" s="163">
        <f t="shared" ref="J192:K192" si="176">I192*1.05</f>
        <v>387.34499999999997</v>
      </c>
      <c r="K192" s="151">
        <f t="shared" si="176"/>
        <v>406.71224999999998</v>
      </c>
    </row>
    <row r="193" spans="1:11" x14ac:dyDescent="0.2">
      <c r="A193" s="106" t="s">
        <v>627</v>
      </c>
      <c r="B193" s="109">
        <v>500</v>
      </c>
      <c r="C193" s="109">
        <f t="shared" ref="C193:D193" si="177">+B193*1.06</f>
        <v>530</v>
      </c>
      <c r="D193" s="133">
        <f t="shared" si="177"/>
        <v>561.80000000000007</v>
      </c>
      <c r="E193" s="151">
        <f t="shared" si="169"/>
        <v>589.8900000000001</v>
      </c>
      <c r="F193" s="163">
        <f>+E193*1.06</f>
        <v>625.28340000000014</v>
      </c>
      <c r="G193" s="168">
        <v>656.6</v>
      </c>
      <c r="H193" s="168">
        <v>695.99600000000009</v>
      </c>
      <c r="I193" s="163">
        <v>737.8</v>
      </c>
      <c r="J193" s="163">
        <f t="shared" ref="J193:K193" si="178">I193*1.05</f>
        <v>774.68999999999994</v>
      </c>
      <c r="K193" s="151">
        <f t="shared" si="178"/>
        <v>813.42449999999997</v>
      </c>
    </row>
    <row r="194" spans="1:11" x14ac:dyDescent="0.2">
      <c r="A194" s="114"/>
      <c r="B194" s="108"/>
      <c r="C194" s="108"/>
      <c r="D194" s="135"/>
      <c r="E194" s="150"/>
      <c r="F194" s="150"/>
      <c r="G194" s="168"/>
      <c r="H194" s="168"/>
      <c r="I194" s="163"/>
      <c r="J194" s="163"/>
      <c r="K194" s="151"/>
    </row>
    <row r="195" spans="1:11" ht="12" x14ac:dyDescent="0.25">
      <c r="A195" s="189" t="s">
        <v>647</v>
      </c>
      <c r="B195" s="108"/>
      <c r="C195" s="108"/>
      <c r="D195" s="135"/>
      <c r="E195" s="150"/>
      <c r="F195" s="150"/>
      <c r="G195" s="168"/>
      <c r="H195" s="168"/>
      <c r="I195" s="163"/>
      <c r="J195" s="163"/>
      <c r="K195" s="151"/>
    </row>
    <row r="196" spans="1:11" x14ac:dyDescent="0.2">
      <c r="A196" s="114" t="s">
        <v>648</v>
      </c>
      <c r="B196" s="109">
        <v>103</v>
      </c>
      <c r="C196" s="109">
        <v>109.2</v>
      </c>
      <c r="D196" s="133">
        <f t="shared" ref="D196" si="179">+C196*1.06</f>
        <v>115.75200000000001</v>
      </c>
      <c r="E196" s="151">
        <f t="shared" ref="E196:E198" si="180">+D196*1.05</f>
        <v>121.53960000000002</v>
      </c>
      <c r="F196" s="163">
        <f>+E196*1.06</f>
        <v>128.83197600000003</v>
      </c>
      <c r="G196" s="168">
        <v>135.30000000000001</v>
      </c>
      <c r="H196" s="168">
        <v>143.4</v>
      </c>
      <c r="I196" s="164" t="s">
        <v>677</v>
      </c>
      <c r="J196" s="164" t="s">
        <v>677</v>
      </c>
      <c r="K196" s="154" t="s">
        <v>677</v>
      </c>
    </row>
    <row r="197" spans="1:11" x14ac:dyDescent="0.2">
      <c r="A197" s="114" t="s">
        <v>649</v>
      </c>
      <c r="B197" s="109">
        <v>1539</v>
      </c>
      <c r="C197" s="109">
        <v>1631.35</v>
      </c>
      <c r="D197" s="133">
        <f t="shared" ref="D197" si="181">+C197*1.06</f>
        <v>1729.231</v>
      </c>
      <c r="E197" s="151">
        <f t="shared" si="180"/>
        <v>1815.69255</v>
      </c>
      <c r="F197" s="163">
        <f>+E197*1.06</f>
        <v>1924.6341030000001</v>
      </c>
      <c r="G197" s="168">
        <v>2020.9</v>
      </c>
      <c r="H197" s="168">
        <v>2142.1999999999998</v>
      </c>
      <c r="I197" s="164" t="s">
        <v>677</v>
      </c>
      <c r="J197" s="164" t="s">
        <v>677</v>
      </c>
      <c r="K197" s="154" t="s">
        <v>677</v>
      </c>
    </row>
    <row r="198" spans="1:11" x14ac:dyDescent="0.2">
      <c r="A198" s="114" t="s">
        <v>650</v>
      </c>
      <c r="B198" s="109">
        <v>19</v>
      </c>
      <c r="C198" s="109">
        <v>20.149999999999999</v>
      </c>
      <c r="D198" s="133">
        <f t="shared" ref="D198" si="182">+C198*1.06</f>
        <v>21.358999999999998</v>
      </c>
      <c r="E198" s="151">
        <f t="shared" si="180"/>
        <v>22.426949999999998</v>
      </c>
      <c r="F198" s="163">
        <f>+E198*1.06</f>
        <v>23.772566999999999</v>
      </c>
      <c r="G198" s="168">
        <v>25</v>
      </c>
      <c r="H198" s="168">
        <v>26.5</v>
      </c>
      <c r="I198" s="164" t="s">
        <v>677</v>
      </c>
      <c r="J198" s="164" t="s">
        <v>677</v>
      </c>
      <c r="K198" s="154" t="s">
        <v>677</v>
      </c>
    </row>
    <row r="199" spans="1:11" x14ac:dyDescent="0.2">
      <c r="A199" s="114"/>
      <c r="B199" s="108"/>
      <c r="C199" s="108"/>
      <c r="D199" s="135"/>
      <c r="E199" s="150"/>
      <c r="F199" s="150"/>
      <c r="G199" s="168"/>
      <c r="H199" s="168"/>
      <c r="I199" s="163"/>
      <c r="J199" s="163"/>
      <c r="K199" s="151"/>
    </row>
    <row r="200" spans="1:11" ht="12" x14ac:dyDescent="0.25">
      <c r="A200" s="189" t="s">
        <v>651</v>
      </c>
      <c r="B200" s="108"/>
      <c r="C200" s="108"/>
      <c r="D200" s="135"/>
      <c r="E200" s="150"/>
      <c r="F200" s="150"/>
      <c r="G200" s="168"/>
      <c r="H200" s="168"/>
      <c r="I200" s="163"/>
      <c r="J200" s="163"/>
      <c r="K200" s="151"/>
    </row>
    <row r="201" spans="1:11" x14ac:dyDescent="0.2">
      <c r="A201" s="114" t="s">
        <v>652</v>
      </c>
      <c r="B201" s="109">
        <v>273</v>
      </c>
      <c r="C201" s="109">
        <v>289.39999999999998</v>
      </c>
      <c r="D201" s="133">
        <f t="shared" ref="D201" si="183">+C201*1.06</f>
        <v>306.76400000000001</v>
      </c>
      <c r="E201" s="151">
        <f t="shared" ref="E201:E203" si="184">+D201*1.05</f>
        <v>322.10220000000004</v>
      </c>
      <c r="F201" s="163">
        <f>+E201*1.06</f>
        <v>341.42833200000007</v>
      </c>
      <c r="G201" s="168">
        <f>F201*1.05</f>
        <v>358.49974860000009</v>
      </c>
      <c r="H201" s="168">
        <v>380</v>
      </c>
      <c r="I201" s="164" t="s">
        <v>677</v>
      </c>
      <c r="J201" s="164" t="s">
        <v>677</v>
      </c>
      <c r="K201" s="154" t="s">
        <v>677</v>
      </c>
    </row>
    <row r="202" spans="1:11" x14ac:dyDescent="0.2">
      <c r="A202" s="114" t="s">
        <v>653</v>
      </c>
      <c r="B202" s="109">
        <v>347</v>
      </c>
      <c r="C202" s="109">
        <v>367.8</v>
      </c>
      <c r="D202" s="133">
        <f t="shared" ref="D202" si="185">+C202*1.06</f>
        <v>389.86800000000005</v>
      </c>
      <c r="E202" s="151">
        <f t="shared" si="184"/>
        <v>409.36140000000006</v>
      </c>
      <c r="F202" s="163">
        <f>+E202*1.06</f>
        <v>433.92308400000007</v>
      </c>
      <c r="G202" s="168">
        <v>455.6</v>
      </c>
      <c r="H202" s="168">
        <v>482.9</v>
      </c>
      <c r="I202" s="164" t="s">
        <v>677</v>
      </c>
      <c r="J202" s="164" t="s">
        <v>677</v>
      </c>
      <c r="K202" s="154" t="s">
        <v>677</v>
      </c>
    </row>
    <row r="203" spans="1:11" x14ac:dyDescent="0.2">
      <c r="A203" s="114" t="s">
        <v>654</v>
      </c>
      <c r="B203" s="109">
        <v>534</v>
      </c>
      <c r="C203" s="109">
        <v>566.04999999999995</v>
      </c>
      <c r="D203" s="133">
        <f t="shared" ref="D203" si="186">+C203*1.06</f>
        <v>600.01300000000003</v>
      </c>
      <c r="E203" s="151">
        <f t="shared" si="184"/>
        <v>630.0136500000001</v>
      </c>
      <c r="F203" s="163">
        <f>+E203*1.06</f>
        <v>667.81446900000014</v>
      </c>
      <c r="G203" s="168">
        <v>701.2</v>
      </c>
      <c r="H203" s="168">
        <v>743.3</v>
      </c>
      <c r="I203" s="164" t="s">
        <v>677</v>
      </c>
      <c r="J203" s="164" t="s">
        <v>677</v>
      </c>
      <c r="K203" s="154" t="s">
        <v>677</v>
      </c>
    </row>
    <row r="204" spans="1:11" x14ac:dyDescent="0.2">
      <c r="A204" s="114"/>
      <c r="B204" s="108"/>
      <c r="C204" s="108"/>
      <c r="D204" s="135"/>
      <c r="E204" s="150"/>
      <c r="F204" s="150"/>
      <c r="G204" s="168"/>
      <c r="H204" s="168"/>
      <c r="I204" s="163"/>
      <c r="J204" s="163"/>
      <c r="K204" s="151"/>
    </row>
    <row r="205" spans="1:11" ht="12" x14ac:dyDescent="0.25">
      <c r="A205" s="189" t="s">
        <v>655</v>
      </c>
      <c r="B205" s="108"/>
      <c r="C205" s="108"/>
      <c r="D205" s="135"/>
      <c r="E205" s="150"/>
      <c r="F205" s="150"/>
      <c r="G205" s="168"/>
      <c r="H205" s="168"/>
      <c r="I205" s="163"/>
      <c r="J205" s="163"/>
      <c r="K205" s="151"/>
    </row>
    <row r="206" spans="1:11" x14ac:dyDescent="0.2">
      <c r="A206" s="114" t="s">
        <v>656</v>
      </c>
      <c r="B206" s="109">
        <v>167</v>
      </c>
      <c r="C206" s="109">
        <v>177</v>
      </c>
      <c r="D206" s="133">
        <f t="shared" ref="D206" si="187">+C206*1.06</f>
        <v>187.62</v>
      </c>
      <c r="E206" s="151">
        <f t="shared" ref="E206:E207" si="188">+D206*1.05</f>
        <v>197.001</v>
      </c>
      <c r="F206" s="163">
        <f>+E206*1.06</f>
        <v>208.82106000000002</v>
      </c>
      <c r="G206" s="168">
        <v>219.3</v>
      </c>
      <c r="H206" s="168">
        <v>232.5</v>
      </c>
      <c r="I206" s="163">
        <v>246.5</v>
      </c>
      <c r="J206" s="163">
        <f t="shared" ref="J206:K206" si="189">I206*1.05</f>
        <v>258.82499999999999</v>
      </c>
      <c r="K206" s="151">
        <f t="shared" si="189"/>
        <v>271.76625000000001</v>
      </c>
    </row>
    <row r="207" spans="1:11" x14ac:dyDescent="0.2">
      <c r="A207" s="114" t="s">
        <v>749</v>
      </c>
      <c r="B207" s="109">
        <v>167</v>
      </c>
      <c r="C207" s="109">
        <v>177</v>
      </c>
      <c r="D207" s="133">
        <f t="shared" ref="D207" si="190">+C207*1.06</f>
        <v>187.62</v>
      </c>
      <c r="E207" s="151">
        <f t="shared" si="188"/>
        <v>197.001</v>
      </c>
      <c r="F207" s="163">
        <f>+E207*1.06</f>
        <v>208.82106000000002</v>
      </c>
      <c r="G207" s="168">
        <v>219.3</v>
      </c>
      <c r="H207" s="168">
        <v>232.5</v>
      </c>
      <c r="I207" s="163">
        <v>246.5</v>
      </c>
      <c r="J207" s="163">
        <f t="shared" ref="J207:K207" si="191">I207*1.05</f>
        <v>258.82499999999999</v>
      </c>
      <c r="K207" s="151">
        <f t="shared" si="191"/>
        <v>271.76625000000001</v>
      </c>
    </row>
    <row r="208" spans="1:11" x14ac:dyDescent="0.2">
      <c r="A208" s="114" t="s">
        <v>748</v>
      </c>
      <c r="B208" s="132"/>
      <c r="C208" s="132"/>
      <c r="D208" s="143"/>
      <c r="E208" s="153"/>
      <c r="F208" s="153"/>
      <c r="G208" s="171"/>
      <c r="H208" s="171"/>
      <c r="I208" s="183"/>
      <c r="J208" s="183"/>
      <c r="K208" s="178"/>
    </row>
    <row r="209" spans="1:11" x14ac:dyDescent="0.2">
      <c r="A209" s="114"/>
      <c r="B209" s="108"/>
      <c r="C209" s="108"/>
      <c r="D209" s="135"/>
      <c r="E209" s="150"/>
      <c r="F209" s="150"/>
      <c r="G209" s="168"/>
      <c r="H209" s="168"/>
      <c r="I209" s="163"/>
      <c r="J209" s="163"/>
      <c r="K209" s="151"/>
    </row>
    <row r="210" spans="1:11" ht="12" x14ac:dyDescent="0.25">
      <c r="A210" s="189" t="s">
        <v>659</v>
      </c>
      <c r="B210" s="108"/>
      <c r="C210" s="108"/>
      <c r="D210" s="135"/>
      <c r="E210" s="150"/>
      <c r="F210" s="150"/>
      <c r="G210" s="168"/>
      <c r="H210" s="168"/>
      <c r="I210" s="163"/>
      <c r="J210" s="163"/>
      <c r="K210" s="151"/>
    </row>
    <row r="211" spans="1:11" x14ac:dyDescent="0.2">
      <c r="A211" s="114" t="s">
        <v>660</v>
      </c>
      <c r="B211" s="109">
        <v>534</v>
      </c>
      <c r="C211" s="109">
        <v>566.04999999999995</v>
      </c>
      <c r="D211" s="133">
        <f t="shared" ref="D211" si="192">+C211*1.06</f>
        <v>600.01300000000003</v>
      </c>
      <c r="E211" s="151">
        <f t="shared" ref="E211:E212" si="193">+D211*1.05</f>
        <v>630.0136500000001</v>
      </c>
      <c r="F211" s="163">
        <f>+E211*1.06</f>
        <v>667.81446900000014</v>
      </c>
      <c r="G211" s="168">
        <v>701.2</v>
      </c>
      <c r="H211" s="168">
        <v>743.3</v>
      </c>
      <c r="I211" s="163">
        <v>787.9</v>
      </c>
      <c r="J211" s="163">
        <f t="shared" ref="J211:K211" si="194">I211*1.05</f>
        <v>827.29499999999996</v>
      </c>
      <c r="K211" s="151">
        <f t="shared" si="194"/>
        <v>868.65975000000003</v>
      </c>
    </row>
    <row r="212" spans="1:11" x14ac:dyDescent="0.2">
      <c r="A212" s="114" t="s">
        <v>661</v>
      </c>
      <c r="B212" s="109">
        <v>619</v>
      </c>
      <c r="C212" s="109">
        <v>656.15</v>
      </c>
      <c r="D212" s="133">
        <f t="shared" ref="D212" si="195">+C212*1.06</f>
        <v>695.51900000000001</v>
      </c>
      <c r="E212" s="151">
        <f t="shared" si="193"/>
        <v>730.29495000000009</v>
      </c>
      <c r="F212" s="163">
        <f>+E212*1.06</f>
        <v>774.11264700000015</v>
      </c>
      <c r="G212" s="168">
        <v>812.8</v>
      </c>
      <c r="H212" s="168">
        <v>861.6</v>
      </c>
      <c r="I212" s="163">
        <v>913.3</v>
      </c>
      <c r="J212" s="163">
        <f t="shared" ref="J212:K212" si="196">I212*1.05</f>
        <v>958.96500000000003</v>
      </c>
      <c r="K212" s="151">
        <f t="shared" si="196"/>
        <v>1006.9132500000001</v>
      </c>
    </row>
    <row r="213" spans="1:11" x14ac:dyDescent="0.2">
      <c r="A213" s="114"/>
      <c r="B213" s="108"/>
      <c r="C213" s="108"/>
      <c r="D213" s="135"/>
      <c r="E213" s="150"/>
      <c r="F213" s="150"/>
      <c r="G213" s="168"/>
      <c r="H213" s="168"/>
      <c r="I213" s="163"/>
      <c r="J213" s="163"/>
      <c r="K213" s="151"/>
    </row>
    <row r="214" spans="1:11" ht="12" x14ac:dyDescent="0.25">
      <c r="A214" s="189" t="s">
        <v>662</v>
      </c>
      <c r="B214" s="108"/>
      <c r="C214" s="108"/>
      <c r="D214" s="135"/>
      <c r="E214" s="150"/>
      <c r="F214" s="150"/>
      <c r="G214" s="168"/>
      <c r="H214" s="168"/>
      <c r="I214" s="163"/>
      <c r="J214" s="163"/>
      <c r="K214" s="151"/>
    </row>
    <row r="215" spans="1:11" x14ac:dyDescent="0.2">
      <c r="A215" s="114" t="s">
        <v>663</v>
      </c>
      <c r="B215" s="109">
        <v>3</v>
      </c>
      <c r="C215" s="109">
        <v>3.2</v>
      </c>
      <c r="D215" s="133">
        <f t="shared" ref="D215" si="197">+C215*1.06</f>
        <v>3.3920000000000003</v>
      </c>
      <c r="E215" s="151">
        <f t="shared" ref="E215:E216" si="198">+D215*1.05</f>
        <v>3.5616000000000003</v>
      </c>
      <c r="F215" s="163">
        <f>+E215*1.06</f>
        <v>3.7752960000000004</v>
      </c>
      <c r="G215" s="168">
        <v>4</v>
      </c>
      <c r="H215" s="168">
        <v>4.2</v>
      </c>
      <c r="I215" s="163">
        <v>4.5</v>
      </c>
      <c r="J215" s="163">
        <f t="shared" ref="J215:K215" si="199">I215*1.05</f>
        <v>4.7250000000000005</v>
      </c>
      <c r="K215" s="151">
        <f t="shared" si="199"/>
        <v>4.9612500000000006</v>
      </c>
    </row>
    <row r="216" spans="1:11" x14ac:dyDescent="0.2">
      <c r="A216" s="114" t="s">
        <v>664</v>
      </c>
      <c r="B216" s="109">
        <v>2</v>
      </c>
      <c r="C216" s="109">
        <v>2.1</v>
      </c>
      <c r="D216" s="133">
        <f t="shared" ref="D216" si="200">+C216*1.06</f>
        <v>2.2260000000000004</v>
      </c>
      <c r="E216" s="151">
        <f t="shared" si="198"/>
        <v>2.3373000000000004</v>
      </c>
      <c r="F216" s="163">
        <f>+E216*1.06</f>
        <v>2.4775380000000005</v>
      </c>
      <c r="G216" s="168">
        <f>F216*1.05</f>
        <v>2.6014149000000004</v>
      </c>
      <c r="H216" s="168">
        <v>2.8</v>
      </c>
      <c r="I216" s="163">
        <v>3</v>
      </c>
      <c r="J216" s="163">
        <f t="shared" ref="J216:K216" si="201">I216*1.05</f>
        <v>3.1500000000000004</v>
      </c>
      <c r="K216" s="151">
        <f t="shared" si="201"/>
        <v>3.3075000000000006</v>
      </c>
    </row>
    <row r="217" spans="1:11" x14ac:dyDescent="0.2">
      <c r="A217" s="114"/>
      <c r="B217" s="108"/>
      <c r="C217" s="108"/>
      <c r="D217" s="135"/>
      <c r="E217" s="150"/>
      <c r="F217" s="150"/>
      <c r="G217" s="168"/>
      <c r="H217" s="168"/>
      <c r="I217" s="163"/>
      <c r="J217" s="163"/>
      <c r="K217" s="151"/>
    </row>
    <row r="218" spans="1:11" ht="12" x14ac:dyDescent="0.25">
      <c r="A218" s="189" t="s">
        <v>665</v>
      </c>
      <c r="B218" s="108"/>
      <c r="C218" s="108"/>
      <c r="D218" s="135"/>
      <c r="E218" s="150"/>
      <c r="F218" s="150"/>
      <c r="G218" s="168"/>
      <c r="H218" s="168"/>
      <c r="I218" s="163"/>
      <c r="J218" s="163"/>
      <c r="K218" s="151"/>
    </row>
    <row r="219" spans="1:11" x14ac:dyDescent="0.2">
      <c r="A219" s="114" t="s">
        <v>666</v>
      </c>
      <c r="B219" s="109">
        <v>5</v>
      </c>
      <c r="C219" s="109">
        <f t="shared" ref="C219:D219" si="202">+B219*1.06</f>
        <v>5.3000000000000007</v>
      </c>
      <c r="D219" s="133">
        <f t="shared" si="202"/>
        <v>5.6180000000000012</v>
      </c>
      <c r="E219" s="151">
        <f t="shared" ref="E219:E220" si="203">+D219*1.05</f>
        <v>5.8989000000000011</v>
      </c>
      <c r="F219" s="163">
        <f>+E219*1.06</f>
        <v>6.2528340000000018</v>
      </c>
      <c r="G219" s="168">
        <v>6.6</v>
      </c>
      <c r="H219" s="168">
        <v>6.9959999999999996</v>
      </c>
      <c r="I219" s="163">
        <v>7.4</v>
      </c>
      <c r="J219" s="163">
        <f t="shared" ref="J219:K219" si="204">I219*1.05</f>
        <v>7.7700000000000005</v>
      </c>
      <c r="K219" s="151">
        <f t="shared" si="204"/>
        <v>8.1585000000000001</v>
      </c>
    </row>
    <row r="220" spans="1:11" x14ac:dyDescent="0.2">
      <c r="A220" s="114" t="s">
        <v>667</v>
      </c>
      <c r="B220" s="109">
        <v>3</v>
      </c>
      <c r="C220" s="109">
        <v>3.2</v>
      </c>
      <c r="D220" s="133">
        <f t="shared" ref="D220" si="205">+C220*1.06</f>
        <v>3.3920000000000003</v>
      </c>
      <c r="E220" s="151">
        <f t="shared" si="203"/>
        <v>3.5616000000000003</v>
      </c>
      <c r="F220" s="163">
        <f>+E220*1.06</f>
        <v>3.7752960000000004</v>
      </c>
      <c r="G220" s="168">
        <v>4</v>
      </c>
      <c r="H220" s="168">
        <v>4.2</v>
      </c>
      <c r="I220" s="163">
        <v>4.5</v>
      </c>
      <c r="J220" s="163">
        <f t="shared" ref="J220:K220" si="206">I220*1.05</f>
        <v>4.7250000000000005</v>
      </c>
      <c r="K220" s="151">
        <f t="shared" si="206"/>
        <v>4.9612500000000006</v>
      </c>
    </row>
    <row r="221" spans="1:11" x14ac:dyDescent="0.2">
      <c r="A221" s="114"/>
      <c r="B221" s="108"/>
      <c r="C221" s="108"/>
      <c r="D221" s="135"/>
      <c r="E221" s="150"/>
      <c r="F221" s="150"/>
      <c r="G221" s="168"/>
      <c r="H221" s="168"/>
      <c r="I221" s="163"/>
      <c r="J221" s="163"/>
      <c r="K221" s="151"/>
    </row>
    <row r="222" spans="1:11" ht="12" x14ac:dyDescent="0.25">
      <c r="A222" s="189" t="s">
        <v>668</v>
      </c>
      <c r="B222" s="108"/>
      <c r="C222" s="108"/>
      <c r="D222" s="135"/>
      <c r="E222" s="150"/>
      <c r="F222" s="150"/>
      <c r="G222" s="168"/>
      <c r="H222" s="168"/>
      <c r="I222" s="163"/>
      <c r="J222" s="163"/>
      <c r="K222" s="151"/>
    </row>
    <row r="223" spans="1:11" x14ac:dyDescent="0.2">
      <c r="A223" s="114" t="s">
        <v>669</v>
      </c>
      <c r="B223" s="109">
        <v>75</v>
      </c>
      <c r="C223" s="109">
        <f t="shared" ref="C223:D223" si="207">+B223*1.06</f>
        <v>79.5</v>
      </c>
      <c r="D223" s="133">
        <f t="shared" si="207"/>
        <v>84.27000000000001</v>
      </c>
      <c r="E223" s="151">
        <f t="shared" ref="E223:E224" si="208">+D223*1.05</f>
        <v>88.483500000000021</v>
      </c>
      <c r="F223" s="163">
        <f>+E223*1.06</f>
        <v>93.792510000000021</v>
      </c>
      <c r="G223" s="168">
        <v>98.5</v>
      </c>
      <c r="H223" s="168">
        <v>104.4</v>
      </c>
      <c r="I223" s="163">
        <v>110.6</v>
      </c>
      <c r="J223" s="163">
        <f t="shared" ref="J223:K223" si="209">I223*1.05</f>
        <v>116.13</v>
      </c>
      <c r="K223" s="151">
        <f t="shared" si="209"/>
        <v>121.9365</v>
      </c>
    </row>
    <row r="224" spans="1:11" x14ac:dyDescent="0.2">
      <c r="A224" s="114" t="s">
        <v>670</v>
      </c>
      <c r="B224" s="109">
        <v>75</v>
      </c>
      <c r="C224" s="109">
        <f t="shared" ref="C224:D224" si="210">+B224*1.06</f>
        <v>79.5</v>
      </c>
      <c r="D224" s="133">
        <f t="shared" si="210"/>
        <v>84.27000000000001</v>
      </c>
      <c r="E224" s="151">
        <f t="shared" si="208"/>
        <v>88.483500000000021</v>
      </c>
      <c r="F224" s="163">
        <f>+E224*1.06</f>
        <v>93.792510000000021</v>
      </c>
      <c r="G224" s="168">
        <v>98.5</v>
      </c>
      <c r="H224" s="168">
        <v>104.4</v>
      </c>
      <c r="I224" s="163">
        <v>110.6</v>
      </c>
      <c r="J224" s="163">
        <f t="shared" ref="J224:K224" si="211">I224*1.05</f>
        <v>116.13</v>
      </c>
      <c r="K224" s="151">
        <f t="shared" si="211"/>
        <v>121.9365</v>
      </c>
    </row>
    <row r="225" spans="1:11" x14ac:dyDescent="0.2">
      <c r="A225" s="114"/>
      <c r="B225" s="108"/>
      <c r="C225" s="108"/>
      <c r="D225" s="135"/>
      <c r="E225" s="150"/>
      <c r="F225" s="150"/>
      <c r="G225" s="168"/>
      <c r="H225" s="168"/>
      <c r="I225" s="163"/>
      <c r="J225" s="163"/>
      <c r="K225" s="151"/>
    </row>
    <row r="226" spans="1:11" ht="12" x14ac:dyDescent="0.25">
      <c r="A226" s="189" t="s">
        <v>671</v>
      </c>
      <c r="B226" s="108"/>
      <c r="C226" s="108"/>
      <c r="D226" s="135"/>
      <c r="E226" s="150"/>
      <c r="F226" s="150"/>
      <c r="G226" s="168"/>
      <c r="H226" s="168"/>
      <c r="I226" s="163"/>
      <c r="J226" s="163"/>
      <c r="K226" s="151"/>
    </row>
    <row r="227" spans="1:11" x14ac:dyDescent="0.2">
      <c r="A227" s="114" t="s">
        <v>669</v>
      </c>
      <c r="B227" s="109">
        <v>75</v>
      </c>
      <c r="C227" s="109">
        <f t="shared" ref="C227:D227" si="212">+B227*1.06</f>
        <v>79.5</v>
      </c>
      <c r="D227" s="133">
        <f t="shared" si="212"/>
        <v>84.27000000000001</v>
      </c>
      <c r="E227" s="151">
        <f t="shared" ref="E227" si="213">+D227*1.05</f>
        <v>88.483500000000021</v>
      </c>
      <c r="F227" s="163">
        <f>+E227*1.06</f>
        <v>93.792510000000021</v>
      </c>
      <c r="G227" s="168">
        <v>98.5</v>
      </c>
      <c r="H227" s="168">
        <v>104.4</v>
      </c>
      <c r="I227" s="163">
        <v>110.6</v>
      </c>
      <c r="J227" s="163">
        <f t="shared" ref="J227:K227" si="214">I227*1.05</f>
        <v>116.13</v>
      </c>
      <c r="K227" s="151">
        <f t="shared" si="214"/>
        <v>121.9365</v>
      </c>
    </row>
    <row r="228" spans="1:11" x14ac:dyDescent="0.2">
      <c r="A228" s="114"/>
      <c r="B228" s="108"/>
      <c r="C228" s="108"/>
      <c r="D228" s="135"/>
      <c r="E228" s="150"/>
      <c r="F228" s="150"/>
      <c r="G228" s="168"/>
      <c r="H228" s="168"/>
      <c r="I228" s="163"/>
      <c r="J228" s="163"/>
      <c r="K228" s="151"/>
    </row>
    <row r="229" spans="1:11" ht="12" x14ac:dyDescent="0.25">
      <c r="A229" s="189" t="s">
        <v>672</v>
      </c>
      <c r="B229" s="108"/>
      <c r="C229" s="108"/>
      <c r="D229" s="135"/>
      <c r="E229" s="150"/>
      <c r="F229" s="150"/>
      <c r="G229" s="168"/>
      <c r="H229" s="168"/>
      <c r="I229" s="163"/>
      <c r="J229" s="163"/>
      <c r="K229" s="151"/>
    </row>
    <row r="230" spans="1:11" ht="12" x14ac:dyDescent="0.25">
      <c r="A230" s="189" t="s">
        <v>673</v>
      </c>
      <c r="B230" s="108"/>
      <c r="C230" s="108"/>
      <c r="D230" s="135"/>
      <c r="E230" s="150"/>
      <c r="F230" s="150"/>
      <c r="G230" s="168"/>
      <c r="H230" s="168"/>
      <c r="I230" s="163"/>
      <c r="J230" s="163"/>
      <c r="K230" s="151"/>
    </row>
    <row r="231" spans="1:11" x14ac:dyDescent="0.2">
      <c r="A231" s="114" t="s">
        <v>674</v>
      </c>
      <c r="B231" s="109">
        <v>657</v>
      </c>
      <c r="C231" s="109">
        <v>696.4</v>
      </c>
      <c r="D231" s="133">
        <f t="shared" ref="D231" si="215">+C231*1.06</f>
        <v>738.18399999999997</v>
      </c>
      <c r="E231" s="151">
        <f t="shared" ref="E231:E232" si="216">+D231*1.05</f>
        <v>775.09320000000002</v>
      </c>
      <c r="F231" s="163">
        <f>+E231*1.06</f>
        <v>821.59879200000012</v>
      </c>
      <c r="G231" s="168">
        <v>862.7</v>
      </c>
      <c r="H231" s="168">
        <v>914.5</v>
      </c>
      <c r="I231" s="163">
        <v>969.4</v>
      </c>
      <c r="J231" s="163">
        <f t="shared" ref="J231:K231" si="217">I231*1.05</f>
        <v>1017.87</v>
      </c>
      <c r="K231" s="151">
        <f t="shared" si="217"/>
        <v>1068.7635</v>
      </c>
    </row>
    <row r="232" spans="1:11" x14ac:dyDescent="0.2">
      <c r="A232" s="114" t="s">
        <v>675</v>
      </c>
      <c r="B232" s="109">
        <v>845</v>
      </c>
      <c r="C232" s="109">
        <f t="shared" ref="C232:D232" si="218">+B232*1.06</f>
        <v>895.7</v>
      </c>
      <c r="D232" s="133">
        <f t="shared" si="218"/>
        <v>949.44200000000012</v>
      </c>
      <c r="E232" s="151">
        <f t="shared" si="216"/>
        <v>996.91410000000019</v>
      </c>
      <c r="F232" s="163">
        <f>+E232*1.06</f>
        <v>1056.7289460000002</v>
      </c>
      <c r="G232" s="168">
        <v>1109.5999999999999</v>
      </c>
      <c r="H232" s="168">
        <v>1176.2</v>
      </c>
      <c r="I232" s="163">
        <v>1246.8</v>
      </c>
      <c r="J232" s="163">
        <f t="shared" ref="J232:K232" si="219">I232*1.05</f>
        <v>1309.1400000000001</v>
      </c>
      <c r="K232" s="151">
        <f t="shared" si="219"/>
        <v>1374.5970000000002</v>
      </c>
    </row>
    <row r="233" spans="1:11" x14ac:dyDescent="0.2">
      <c r="A233" s="114"/>
      <c r="B233" s="108"/>
      <c r="C233" s="108"/>
      <c r="D233" s="135"/>
      <c r="E233" s="150"/>
      <c r="F233" s="150"/>
      <c r="G233" s="168"/>
      <c r="H233" s="168"/>
      <c r="I233" s="163"/>
      <c r="J233" s="163"/>
      <c r="K233" s="151"/>
    </row>
    <row r="234" spans="1:11" ht="12" x14ac:dyDescent="0.25">
      <c r="A234" s="189" t="s">
        <v>676</v>
      </c>
      <c r="B234" s="108"/>
      <c r="C234" s="108"/>
      <c r="D234" s="135"/>
      <c r="E234" s="150"/>
      <c r="F234" s="150"/>
      <c r="G234" s="168"/>
      <c r="H234" s="168"/>
      <c r="I234" s="163"/>
      <c r="J234" s="163"/>
      <c r="K234" s="151"/>
    </row>
    <row r="235" spans="1:11" x14ac:dyDescent="0.2">
      <c r="A235" s="114" t="s">
        <v>674</v>
      </c>
      <c r="B235" s="129" t="s">
        <v>677</v>
      </c>
      <c r="C235" s="146" t="s">
        <v>677</v>
      </c>
      <c r="D235" s="138" t="s">
        <v>677</v>
      </c>
      <c r="E235" s="154" t="s">
        <v>677</v>
      </c>
      <c r="F235" s="164" t="s">
        <v>677</v>
      </c>
      <c r="G235" s="172" t="s">
        <v>677</v>
      </c>
      <c r="H235" s="172" t="s">
        <v>677</v>
      </c>
      <c r="I235" s="164" t="s">
        <v>677</v>
      </c>
      <c r="J235" s="164" t="s">
        <v>677</v>
      </c>
      <c r="K235" s="154" t="s">
        <v>677</v>
      </c>
    </row>
    <row r="236" spans="1:11" x14ac:dyDescent="0.2">
      <c r="A236" s="114" t="s">
        <v>675</v>
      </c>
      <c r="B236" s="129" t="s">
        <v>677</v>
      </c>
      <c r="C236" s="146" t="s">
        <v>677</v>
      </c>
      <c r="D236" s="138" t="s">
        <v>677</v>
      </c>
      <c r="E236" s="154" t="s">
        <v>677</v>
      </c>
      <c r="F236" s="164" t="s">
        <v>677</v>
      </c>
      <c r="G236" s="172" t="s">
        <v>677</v>
      </c>
      <c r="H236" s="172" t="s">
        <v>677</v>
      </c>
      <c r="I236" s="164" t="s">
        <v>677</v>
      </c>
      <c r="J236" s="164" t="s">
        <v>677</v>
      </c>
      <c r="K236" s="154" t="s">
        <v>677</v>
      </c>
    </row>
    <row r="237" spans="1:11" x14ac:dyDescent="0.2">
      <c r="A237" s="114"/>
      <c r="B237" s="110"/>
      <c r="C237" s="110"/>
      <c r="D237" s="144"/>
      <c r="E237" s="159"/>
      <c r="F237" s="159"/>
      <c r="G237" s="172"/>
      <c r="H237" s="172"/>
      <c r="I237" s="164"/>
      <c r="J237" s="164"/>
      <c r="K237" s="154"/>
    </row>
    <row r="238" spans="1:11" ht="12" x14ac:dyDescent="0.25">
      <c r="A238" s="189" t="s">
        <v>678</v>
      </c>
      <c r="B238" s="108"/>
      <c r="C238" s="108"/>
      <c r="D238" s="135"/>
      <c r="E238" s="150"/>
      <c r="F238" s="150"/>
      <c r="G238" s="168"/>
      <c r="H238" s="168"/>
      <c r="I238" s="163"/>
      <c r="J238" s="163"/>
      <c r="K238" s="151"/>
    </row>
    <row r="239" spans="1:11" x14ac:dyDescent="0.2">
      <c r="A239" s="114" t="s">
        <v>674</v>
      </c>
      <c r="B239" s="109">
        <v>200</v>
      </c>
      <c r="C239" s="109">
        <f t="shared" ref="C239:D239" si="220">+B239*1.06</f>
        <v>212</v>
      </c>
      <c r="D239" s="133">
        <f t="shared" si="220"/>
        <v>224.72</v>
      </c>
      <c r="E239" s="151">
        <f t="shared" ref="E239:E240" si="221">+D239*1.05</f>
        <v>235.95600000000002</v>
      </c>
      <c r="F239" s="163">
        <f>+E239*1.06</f>
        <v>250.11336000000003</v>
      </c>
      <c r="G239" s="168">
        <v>262.60000000000002</v>
      </c>
      <c r="H239" s="168">
        <v>278.39999999999998</v>
      </c>
      <c r="I239" s="163">
        <v>295.10000000000002</v>
      </c>
      <c r="J239" s="163">
        <f t="shared" ref="J239:K239" si="222">I239*1.05</f>
        <v>309.85500000000002</v>
      </c>
      <c r="K239" s="151">
        <f t="shared" si="222"/>
        <v>325.34775000000002</v>
      </c>
    </row>
    <row r="240" spans="1:11" x14ac:dyDescent="0.2">
      <c r="A240" s="114" t="s">
        <v>675</v>
      </c>
      <c r="B240" s="109">
        <v>300</v>
      </c>
      <c r="C240" s="109">
        <f t="shared" ref="C240:D240" si="223">+B240*1.06</f>
        <v>318</v>
      </c>
      <c r="D240" s="133">
        <f t="shared" si="223"/>
        <v>337.08000000000004</v>
      </c>
      <c r="E240" s="151">
        <f t="shared" si="221"/>
        <v>353.93400000000008</v>
      </c>
      <c r="F240" s="163">
        <f>+E240*1.06</f>
        <v>375.17004000000009</v>
      </c>
      <c r="G240" s="168">
        <v>393.9</v>
      </c>
      <c r="H240" s="168">
        <v>417.5</v>
      </c>
      <c r="I240" s="163">
        <v>442.5</v>
      </c>
      <c r="J240" s="163">
        <f t="shared" ref="J240:K240" si="224">I240*1.05</f>
        <v>464.625</v>
      </c>
      <c r="K240" s="151">
        <f t="shared" si="224"/>
        <v>487.85625000000005</v>
      </c>
    </row>
    <row r="241" spans="1:11" x14ac:dyDescent="0.2">
      <c r="A241" s="114"/>
      <c r="B241" s="108"/>
      <c r="C241" s="108"/>
      <c r="D241" s="135"/>
      <c r="E241" s="150"/>
      <c r="F241" s="150"/>
      <c r="G241" s="168"/>
      <c r="H241" s="168"/>
      <c r="I241" s="163"/>
      <c r="J241" s="163"/>
      <c r="K241" s="151"/>
    </row>
    <row r="242" spans="1:11" x14ac:dyDescent="0.2">
      <c r="A242" s="223" t="s">
        <v>750</v>
      </c>
      <c r="B242" s="223"/>
      <c r="C242" s="223"/>
      <c r="D242" s="223"/>
      <c r="E242" s="153"/>
      <c r="F242" s="153"/>
      <c r="G242" s="171"/>
      <c r="H242" s="171"/>
      <c r="I242" s="183"/>
      <c r="J242" s="183"/>
      <c r="K242" s="178"/>
    </row>
    <row r="243" spans="1:11" x14ac:dyDescent="0.2">
      <c r="A243" s="114"/>
      <c r="B243" s="108"/>
      <c r="C243" s="108"/>
      <c r="D243" s="135"/>
      <c r="E243" s="150"/>
      <c r="F243" s="150"/>
      <c r="G243" s="168"/>
      <c r="H243" s="168"/>
      <c r="I243" s="163"/>
      <c r="J243" s="163"/>
      <c r="K243" s="151"/>
    </row>
    <row r="244" spans="1:11" ht="12" x14ac:dyDescent="0.25">
      <c r="A244" s="189" t="s">
        <v>682</v>
      </c>
      <c r="B244" s="108"/>
      <c r="C244" s="108"/>
      <c r="D244" s="135"/>
      <c r="E244" s="150"/>
      <c r="F244" s="150"/>
      <c r="G244" s="168"/>
      <c r="H244" s="168"/>
      <c r="I244" s="163"/>
      <c r="J244" s="163"/>
      <c r="K244" s="151"/>
    </row>
    <row r="245" spans="1:11" x14ac:dyDescent="0.2">
      <c r="A245" s="114" t="s">
        <v>674</v>
      </c>
      <c r="B245" s="109">
        <v>300</v>
      </c>
      <c r="C245" s="109">
        <f t="shared" ref="C245:D245" si="225">+B245*1.06</f>
        <v>318</v>
      </c>
      <c r="D245" s="133">
        <f t="shared" si="225"/>
        <v>337.08000000000004</v>
      </c>
      <c r="E245" s="151">
        <f t="shared" ref="E245:E246" si="226">+D245*1.05</f>
        <v>353.93400000000008</v>
      </c>
      <c r="F245" s="163">
        <f>+E245*1.06</f>
        <v>375.17004000000009</v>
      </c>
      <c r="G245" s="168">
        <v>393.9</v>
      </c>
      <c r="H245" s="168">
        <v>417.5</v>
      </c>
      <c r="I245" s="164" t="s">
        <v>677</v>
      </c>
      <c r="J245" s="164" t="s">
        <v>677</v>
      </c>
      <c r="K245" s="154" t="s">
        <v>677</v>
      </c>
    </row>
    <row r="246" spans="1:11" x14ac:dyDescent="0.2">
      <c r="A246" s="114" t="s">
        <v>675</v>
      </c>
      <c r="B246" s="109">
        <v>500</v>
      </c>
      <c r="C246" s="109">
        <f t="shared" ref="C246:D246" si="227">+B246*1.06</f>
        <v>530</v>
      </c>
      <c r="D246" s="133">
        <f t="shared" si="227"/>
        <v>561.80000000000007</v>
      </c>
      <c r="E246" s="151">
        <f t="shared" si="226"/>
        <v>589.8900000000001</v>
      </c>
      <c r="F246" s="163">
        <f>+E246*1.06</f>
        <v>625.28340000000014</v>
      </c>
      <c r="G246" s="168">
        <v>656.5</v>
      </c>
      <c r="H246" s="168">
        <v>695.9</v>
      </c>
      <c r="I246" s="164" t="s">
        <v>677</v>
      </c>
      <c r="J246" s="164" t="s">
        <v>677</v>
      </c>
      <c r="K246" s="154" t="s">
        <v>677</v>
      </c>
    </row>
    <row r="247" spans="1:11" x14ac:dyDescent="0.2">
      <c r="A247" s="114"/>
      <c r="B247" s="108"/>
      <c r="C247" s="108"/>
      <c r="D247" s="135"/>
      <c r="E247" s="150"/>
      <c r="F247" s="150"/>
      <c r="G247" s="168"/>
      <c r="H247" s="168"/>
      <c r="I247" s="163"/>
      <c r="J247" s="163"/>
      <c r="K247" s="151"/>
    </row>
    <row r="248" spans="1:11" ht="71.25" customHeight="1" x14ac:dyDescent="0.2">
      <c r="A248" s="214" t="s">
        <v>751</v>
      </c>
      <c r="B248" s="214"/>
      <c r="C248" s="214"/>
      <c r="D248" s="214"/>
      <c r="E248" s="153"/>
      <c r="F248" s="153"/>
      <c r="G248" s="171"/>
      <c r="H248" s="171"/>
      <c r="I248" s="183"/>
      <c r="J248" s="183"/>
      <c r="K248" s="178"/>
    </row>
    <row r="249" spans="1:11" x14ac:dyDescent="0.2">
      <c r="A249" s="114"/>
      <c r="B249" s="108"/>
      <c r="C249" s="108"/>
      <c r="D249" s="135"/>
      <c r="E249" s="150"/>
      <c r="F249" s="150"/>
      <c r="G249" s="168"/>
      <c r="H249" s="168"/>
      <c r="I249" s="163"/>
      <c r="J249" s="163"/>
      <c r="K249" s="151"/>
    </row>
    <row r="250" spans="1:11" ht="12" x14ac:dyDescent="0.25">
      <c r="A250" s="189" t="s">
        <v>692</v>
      </c>
      <c r="B250" s="108"/>
      <c r="C250" s="108"/>
      <c r="D250" s="135"/>
      <c r="E250" s="150"/>
      <c r="F250" s="150"/>
      <c r="G250" s="168"/>
      <c r="H250" s="168"/>
      <c r="I250" s="163"/>
      <c r="J250" s="163"/>
      <c r="K250" s="151"/>
    </row>
    <row r="251" spans="1:11" x14ac:dyDescent="0.2">
      <c r="A251" s="114" t="s">
        <v>693</v>
      </c>
      <c r="B251" s="108"/>
      <c r="C251" s="108"/>
      <c r="D251" s="135"/>
      <c r="E251" s="150"/>
      <c r="F251" s="150"/>
      <c r="G251" s="168"/>
      <c r="H251" s="168"/>
      <c r="I251" s="163"/>
      <c r="J251" s="163"/>
      <c r="K251" s="151"/>
    </row>
    <row r="252" spans="1:11" x14ac:dyDescent="0.2">
      <c r="A252" s="114" t="s">
        <v>694</v>
      </c>
      <c r="B252" s="109">
        <v>564</v>
      </c>
      <c r="C252" s="109">
        <v>597.85</v>
      </c>
      <c r="D252" s="133">
        <f t="shared" ref="D252" si="228">+C252*1.06</f>
        <v>633.721</v>
      </c>
      <c r="E252" s="151">
        <f t="shared" ref="E252:E257" si="229">+D252*1.05</f>
        <v>665.40705000000003</v>
      </c>
      <c r="F252" s="163">
        <f t="shared" ref="F252:F257" si="230">+E252*1.06</f>
        <v>705.33147300000007</v>
      </c>
      <c r="G252" s="168">
        <f>F252*1.05</f>
        <v>740.59804665000013</v>
      </c>
      <c r="H252" s="168">
        <v>785</v>
      </c>
      <c r="I252" s="163">
        <v>832.1</v>
      </c>
      <c r="J252" s="163">
        <f t="shared" ref="J252:K252" si="231">I252*1.05</f>
        <v>873.70500000000004</v>
      </c>
      <c r="K252" s="151">
        <f t="shared" si="231"/>
        <v>917.39025000000004</v>
      </c>
    </row>
    <row r="253" spans="1:11" x14ac:dyDescent="0.2">
      <c r="A253" s="114" t="s">
        <v>695</v>
      </c>
      <c r="B253" s="109">
        <v>564</v>
      </c>
      <c r="C253" s="109">
        <v>597.85</v>
      </c>
      <c r="D253" s="133">
        <f t="shared" ref="D253" si="232">+C253*1.06</f>
        <v>633.721</v>
      </c>
      <c r="E253" s="151">
        <f t="shared" si="229"/>
        <v>665.40705000000003</v>
      </c>
      <c r="F253" s="163">
        <f t="shared" si="230"/>
        <v>705.33147300000007</v>
      </c>
      <c r="G253" s="168">
        <f>F253*1.05</f>
        <v>740.59804665000013</v>
      </c>
      <c r="H253" s="168">
        <v>785</v>
      </c>
      <c r="I253" s="163">
        <v>832.1</v>
      </c>
      <c r="J253" s="163">
        <f t="shared" ref="J253:K253" si="233">I253*1.05</f>
        <v>873.70500000000004</v>
      </c>
      <c r="K253" s="151">
        <f t="shared" si="233"/>
        <v>917.39025000000004</v>
      </c>
    </row>
    <row r="254" spans="1:11" x14ac:dyDescent="0.2">
      <c r="A254" s="114" t="s">
        <v>696</v>
      </c>
      <c r="B254" s="109">
        <v>375</v>
      </c>
      <c r="C254" s="109">
        <f t="shared" ref="C254:D254" si="234">+B254*1.06</f>
        <v>397.5</v>
      </c>
      <c r="D254" s="133">
        <f t="shared" si="234"/>
        <v>421.35</v>
      </c>
      <c r="E254" s="151">
        <f t="shared" si="229"/>
        <v>442.41750000000002</v>
      </c>
      <c r="F254" s="163">
        <f t="shared" si="230"/>
        <v>468.96255000000002</v>
      </c>
      <c r="G254" s="168">
        <v>492.4</v>
      </c>
      <c r="H254" s="168">
        <v>521.9</v>
      </c>
      <c r="I254" s="163">
        <v>553.20000000000005</v>
      </c>
      <c r="J254" s="163">
        <f t="shared" ref="J254:K254" si="235">I254*1.05</f>
        <v>580.86000000000013</v>
      </c>
      <c r="K254" s="151">
        <f t="shared" si="235"/>
        <v>609.90300000000013</v>
      </c>
    </row>
    <row r="255" spans="1:11" x14ac:dyDescent="0.2">
      <c r="A255" s="114" t="s">
        <v>697</v>
      </c>
      <c r="B255" s="109">
        <v>422</v>
      </c>
      <c r="C255" s="109">
        <v>447.3</v>
      </c>
      <c r="D255" s="133">
        <f t="shared" ref="D255" si="236">+C255*1.06</f>
        <v>474.13800000000003</v>
      </c>
      <c r="E255" s="151">
        <f t="shared" si="229"/>
        <v>497.84490000000005</v>
      </c>
      <c r="F255" s="163">
        <f t="shared" si="230"/>
        <v>527.71559400000012</v>
      </c>
      <c r="G255" s="168">
        <f>F255*1.05</f>
        <v>554.10137370000018</v>
      </c>
      <c r="H255" s="168">
        <v>587.29999999999995</v>
      </c>
      <c r="I255" s="163">
        <v>622.5</v>
      </c>
      <c r="J255" s="163">
        <f t="shared" ref="J255:K255" si="237">I255*1.05</f>
        <v>653.625</v>
      </c>
      <c r="K255" s="151">
        <f t="shared" si="237"/>
        <v>686.30624999999998</v>
      </c>
    </row>
    <row r="256" spans="1:11" x14ac:dyDescent="0.2">
      <c r="A256" s="114" t="s">
        <v>698</v>
      </c>
      <c r="B256" s="109">
        <v>318</v>
      </c>
      <c r="C256" s="109">
        <v>337.1</v>
      </c>
      <c r="D256" s="133">
        <f t="shared" ref="D256" si="238">+C256*1.06</f>
        <v>357.32600000000002</v>
      </c>
      <c r="E256" s="151">
        <f t="shared" si="229"/>
        <v>375.19230000000005</v>
      </c>
      <c r="F256" s="163">
        <f t="shared" si="230"/>
        <v>397.70383800000008</v>
      </c>
      <c r="G256" s="168">
        <v>417.6</v>
      </c>
      <c r="H256" s="168">
        <v>442.7</v>
      </c>
      <c r="I256" s="163">
        <v>469.2</v>
      </c>
      <c r="J256" s="163">
        <f t="shared" ref="J256:K256" si="239">I256*1.05</f>
        <v>492.66</v>
      </c>
      <c r="K256" s="151">
        <f t="shared" si="239"/>
        <v>517.29300000000001</v>
      </c>
    </row>
    <row r="257" spans="1:11" x14ac:dyDescent="0.2">
      <c r="A257" s="114" t="s">
        <v>699</v>
      </c>
      <c r="B257" s="109">
        <v>216</v>
      </c>
      <c r="C257" s="109">
        <v>228.95</v>
      </c>
      <c r="D257" s="133">
        <f t="shared" ref="D257" si="240">+C257*1.06</f>
        <v>242.68700000000001</v>
      </c>
      <c r="E257" s="151">
        <f t="shared" si="229"/>
        <v>254.82135000000002</v>
      </c>
      <c r="F257" s="163">
        <f t="shared" si="230"/>
        <v>270.11063100000001</v>
      </c>
      <c r="G257" s="168">
        <v>283.60000000000002</v>
      </c>
      <c r="H257" s="168">
        <v>300.60000000000002</v>
      </c>
      <c r="I257" s="163">
        <v>318.60000000000002</v>
      </c>
      <c r="J257" s="163">
        <f t="shared" ref="J257:K257" si="241">I257*1.05</f>
        <v>334.53000000000003</v>
      </c>
      <c r="K257" s="151">
        <f t="shared" si="241"/>
        <v>351.25650000000007</v>
      </c>
    </row>
    <row r="258" spans="1:11" x14ac:dyDescent="0.2">
      <c r="A258" s="114"/>
      <c r="B258" s="108"/>
      <c r="C258" s="108"/>
      <c r="D258" s="135"/>
      <c r="E258" s="150"/>
      <c r="F258" s="150"/>
      <c r="G258" s="168"/>
      <c r="H258" s="168"/>
      <c r="I258" s="163"/>
      <c r="J258" s="163"/>
      <c r="K258" s="151"/>
    </row>
    <row r="259" spans="1:11" x14ac:dyDescent="0.2">
      <c r="A259" s="114" t="s">
        <v>700</v>
      </c>
      <c r="B259" s="108"/>
      <c r="C259" s="108"/>
      <c r="D259" s="135"/>
      <c r="E259" s="150"/>
      <c r="F259" s="150"/>
      <c r="G259" s="168"/>
      <c r="H259" s="168"/>
      <c r="I259" s="163"/>
      <c r="J259" s="163"/>
      <c r="K259" s="151"/>
    </row>
    <row r="260" spans="1:11" x14ac:dyDescent="0.2">
      <c r="A260" s="114"/>
      <c r="B260" s="108"/>
      <c r="C260" s="108"/>
      <c r="D260" s="135"/>
      <c r="E260" s="150"/>
      <c r="F260" s="150"/>
      <c r="G260" s="168"/>
      <c r="H260" s="168"/>
      <c r="I260" s="163"/>
      <c r="J260" s="163"/>
      <c r="K260" s="151"/>
    </row>
    <row r="261" spans="1:11" ht="12" x14ac:dyDescent="0.25">
      <c r="A261" s="189" t="s">
        <v>701</v>
      </c>
      <c r="B261" s="108"/>
      <c r="C261" s="108"/>
      <c r="D261" s="135"/>
      <c r="E261" s="150"/>
      <c r="F261" s="150"/>
      <c r="G261" s="168"/>
      <c r="H261" s="168"/>
      <c r="I261" s="163"/>
      <c r="J261" s="163"/>
      <c r="K261" s="151"/>
    </row>
    <row r="262" spans="1:11" x14ac:dyDescent="0.2">
      <c r="A262" s="114" t="s">
        <v>702</v>
      </c>
      <c r="B262" s="109">
        <v>65</v>
      </c>
      <c r="C262" s="109">
        <f t="shared" ref="C262:D262" si="242">+B262*1.06</f>
        <v>68.900000000000006</v>
      </c>
      <c r="D262" s="133">
        <f t="shared" si="242"/>
        <v>73.034000000000006</v>
      </c>
      <c r="E262" s="151">
        <f t="shared" ref="E262" si="243">+D262*1.05</f>
        <v>76.685700000000011</v>
      </c>
      <c r="F262" s="163">
        <f>+E262*1.06</f>
        <v>81.286842000000021</v>
      </c>
      <c r="G262" s="168">
        <v>85.3</v>
      </c>
      <c r="H262" s="168">
        <v>90.4</v>
      </c>
      <c r="I262" s="163">
        <v>95.8</v>
      </c>
      <c r="J262" s="163">
        <f t="shared" ref="J262:K262" si="244">I262*1.05</f>
        <v>100.59</v>
      </c>
      <c r="K262" s="151">
        <f t="shared" si="244"/>
        <v>105.6195</v>
      </c>
    </row>
    <row r="263" spans="1:11" x14ac:dyDescent="0.2">
      <c r="A263" s="114"/>
      <c r="B263" s="108"/>
      <c r="C263" s="108"/>
      <c r="D263" s="135"/>
      <c r="E263" s="150"/>
      <c r="F263" s="150"/>
      <c r="G263" s="168"/>
      <c r="H263" s="168"/>
      <c r="I263" s="163"/>
      <c r="J263" s="163"/>
      <c r="K263" s="151"/>
    </row>
    <row r="264" spans="1:11" ht="12" x14ac:dyDescent="0.25">
      <c r="A264" s="189" t="s">
        <v>703</v>
      </c>
      <c r="B264" s="108"/>
      <c r="C264" s="108"/>
      <c r="D264" s="135"/>
      <c r="E264" s="150"/>
      <c r="F264" s="150"/>
      <c r="G264" s="168"/>
      <c r="H264" s="168"/>
      <c r="I264" s="163"/>
      <c r="J264" s="163"/>
      <c r="K264" s="151"/>
    </row>
    <row r="265" spans="1:11" x14ac:dyDescent="0.2">
      <c r="A265" s="114" t="s">
        <v>704</v>
      </c>
      <c r="B265" s="129" t="s">
        <v>582</v>
      </c>
      <c r="C265" s="146" t="s">
        <v>582</v>
      </c>
      <c r="D265" s="138" t="s">
        <v>582</v>
      </c>
      <c r="E265" s="154" t="s">
        <v>582</v>
      </c>
      <c r="F265" s="164" t="s">
        <v>582</v>
      </c>
      <c r="G265" s="172" t="s">
        <v>582</v>
      </c>
      <c r="H265" s="172" t="s">
        <v>582</v>
      </c>
      <c r="I265" s="164" t="s">
        <v>582</v>
      </c>
      <c r="J265" s="164" t="s">
        <v>582</v>
      </c>
      <c r="K265" s="154" t="s">
        <v>582</v>
      </c>
    </row>
    <row r="266" spans="1:11" x14ac:dyDescent="0.2">
      <c r="A266" s="114" t="s">
        <v>705</v>
      </c>
      <c r="B266" s="129" t="s">
        <v>582</v>
      </c>
      <c r="C266" s="146" t="s">
        <v>582</v>
      </c>
      <c r="D266" s="138" t="s">
        <v>582</v>
      </c>
      <c r="E266" s="154" t="s">
        <v>582</v>
      </c>
      <c r="F266" s="164" t="s">
        <v>582</v>
      </c>
      <c r="G266" s="172" t="s">
        <v>582</v>
      </c>
      <c r="H266" s="172" t="s">
        <v>582</v>
      </c>
      <c r="I266" s="164" t="s">
        <v>582</v>
      </c>
      <c r="J266" s="164" t="s">
        <v>582</v>
      </c>
      <c r="K266" s="154" t="s">
        <v>582</v>
      </c>
    </row>
    <row r="267" spans="1:11" x14ac:dyDescent="0.2">
      <c r="A267" s="114"/>
      <c r="B267" s="108"/>
      <c r="C267" s="108"/>
      <c r="D267" s="135"/>
      <c r="E267" s="150"/>
      <c r="F267" s="150"/>
      <c r="G267" s="168"/>
      <c r="H267" s="168"/>
      <c r="I267" s="163"/>
      <c r="J267" s="163"/>
      <c r="K267" s="151"/>
    </row>
    <row r="268" spans="1:11" ht="12" x14ac:dyDescent="0.25">
      <c r="A268" s="189" t="s">
        <v>706</v>
      </c>
      <c r="B268" s="108"/>
      <c r="C268" s="108"/>
      <c r="D268" s="135"/>
      <c r="E268" s="150"/>
      <c r="F268" s="150"/>
      <c r="G268" s="168"/>
      <c r="H268" s="168"/>
      <c r="I268" s="163"/>
      <c r="J268" s="163"/>
      <c r="K268" s="151"/>
    </row>
    <row r="269" spans="1:11" x14ac:dyDescent="0.2">
      <c r="A269" s="114" t="s">
        <v>707</v>
      </c>
      <c r="B269" s="109">
        <v>80</v>
      </c>
      <c r="C269" s="109">
        <f t="shared" ref="C269:D269" si="245">+B269*1.06</f>
        <v>84.800000000000011</v>
      </c>
      <c r="D269" s="133">
        <f t="shared" si="245"/>
        <v>89.888000000000019</v>
      </c>
      <c r="E269" s="151">
        <f t="shared" ref="E269:E271" si="246">+D269*1.05</f>
        <v>94.382400000000018</v>
      </c>
      <c r="F269" s="163">
        <f>+E269*1.06</f>
        <v>100.04534400000003</v>
      </c>
      <c r="G269" s="168">
        <v>105</v>
      </c>
      <c r="H269" s="168">
        <v>111.30000000000001</v>
      </c>
      <c r="I269" s="163">
        <v>117.9</v>
      </c>
      <c r="J269" s="163">
        <f t="shared" ref="J269:K269" si="247">I269*1.05</f>
        <v>123.79500000000002</v>
      </c>
      <c r="K269" s="151">
        <f t="shared" si="247"/>
        <v>129.98475000000002</v>
      </c>
    </row>
    <row r="270" spans="1:11" x14ac:dyDescent="0.2">
      <c r="A270" s="114" t="s">
        <v>708</v>
      </c>
      <c r="B270" s="109">
        <v>50</v>
      </c>
      <c r="C270" s="109">
        <f t="shared" ref="C270:D270" si="248">+B270*1.06</f>
        <v>53</v>
      </c>
      <c r="D270" s="133">
        <f t="shared" si="248"/>
        <v>56.18</v>
      </c>
      <c r="E270" s="151">
        <f t="shared" si="246"/>
        <v>58.989000000000004</v>
      </c>
      <c r="F270" s="163">
        <f>+E270*1.06</f>
        <v>62.528340000000007</v>
      </c>
      <c r="G270" s="168">
        <v>65.7</v>
      </c>
      <c r="H270" s="168">
        <v>69.599999999999994</v>
      </c>
      <c r="I270" s="163">
        <v>73.8</v>
      </c>
      <c r="J270" s="163">
        <f t="shared" ref="J270:K270" si="249">I270*1.05</f>
        <v>77.489999999999995</v>
      </c>
      <c r="K270" s="151">
        <f t="shared" si="249"/>
        <v>81.364499999999992</v>
      </c>
    </row>
    <row r="271" spans="1:11" x14ac:dyDescent="0.2">
      <c r="A271" s="114" t="s">
        <v>709</v>
      </c>
      <c r="B271" s="109">
        <v>10</v>
      </c>
      <c r="C271" s="109">
        <f t="shared" ref="C271:D271" si="250">+B271*1.06</f>
        <v>10.600000000000001</v>
      </c>
      <c r="D271" s="133">
        <f t="shared" si="250"/>
        <v>11.236000000000002</v>
      </c>
      <c r="E271" s="151">
        <f t="shared" si="246"/>
        <v>11.797800000000002</v>
      </c>
      <c r="F271" s="163">
        <f>+E271*1.06</f>
        <v>12.505668000000004</v>
      </c>
      <c r="G271" s="168">
        <v>13</v>
      </c>
      <c r="H271" s="168">
        <v>13.8</v>
      </c>
      <c r="I271" s="163">
        <v>14.6</v>
      </c>
      <c r="J271" s="163">
        <f t="shared" ref="J271:K271" si="251">I271*1.05</f>
        <v>15.33</v>
      </c>
      <c r="K271" s="151">
        <f t="shared" si="251"/>
        <v>16.096500000000002</v>
      </c>
    </row>
    <row r="272" spans="1:11" x14ac:dyDescent="0.2">
      <c r="A272" s="114"/>
      <c r="B272" s="108"/>
      <c r="C272" s="108"/>
      <c r="D272" s="135"/>
      <c r="E272" s="150"/>
      <c r="F272" s="150"/>
      <c r="G272" s="168"/>
      <c r="H272" s="168"/>
      <c r="I272" s="163"/>
      <c r="J272" s="163"/>
      <c r="K272" s="151"/>
    </row>
    <row r="273" spans="1:11" ht="12" x14ac:dyDescent="0.25">
      <c r="A273" s="189" t="s">
        <v>710</v>
      </c>
      <c r="B273" s="108"/>
      <c r="C273" s="108"/>
      <c r="D273" s="135"/>
      <c r="E273" s="150"/>
      <c r="F273" s="150"/>
      <c r="G273" s="168"/>
      <c r="H273" s="168"/>
      <c r="I273" s="163"/>
      <c r="J273" s="163"/>
      <c r="K273" s="151"/>
    </row>
    <row r="274" spans="1:11" x14ac:dyDescent="0.2">
      <c r="A274" s="114" t="s">
        <v>760</v>
      </c>
      <c r="B274" s="109"/>
      <c r="C274" s="109"/>
      <c r="D274" s="133"/>
      <c r="E274" s="151"/>
      <c r="F274" s="163"/>
      <c r="G274" s="168"/>
      <c r="H274" s="168"/>
      <c r="I274" s="163"/>
      <c r="J274" s="163"/>
      <c r="K274" s="151"/>
    </row>
    <row r="275" spans="1:11" x14ac:dyDescent="0.2">
      <c r="A275" s="128" t="s">
        <v>761</v>
      </c>
      <c r="B275" s="109">
        <v>50</v>
      </c>
      <c r="C275" s="109">
        <f t="shared" ref="C275:D275" si="252">+B275*1.06</f>
        <v>53</v>
      </c>
      <c r="D275" s="133">
        <f t="shared" si="252"/>
        <v>56.18</v>
      </c>
      <c r="E275" s="151">
        <f t="shared" ref="E275:E277" si="253">+D275*1.05</f>
        <v>58.989000000000004</v>
      </c>
      <c r="F275" s="163">
        <f>+E275*1.06</f>
        <v>62.528340000000007</v>
      </c>
      <c r="G275" s="168">
        <v>65.7</v>
      </c>
      <c r="H275" s="168">
        <v>69.599999999999994</v>
      </c>
      <c r="I275" s="163">
        <v>73.8</v>
      </c>
      <c r="J275" s="163">
        <f t="shared" ref="J275:K275" si="254">I275*1.05</f>
        <v>77.489999999999995</v>
      </c>
      <c r="K275" s="151">
        <f t="shared" si="254"/>
        <v>81.364499999999992</v>
      </c>
    </row>
    <row r="276" spans="1:11" x14ac:dyDescent="0.2">
      <c r="A276" s="128" t="s">
        <v>762</v>
      </c>
      <c r="B276" s="109">
        <v>15</v>
      </c>
      <c r="C276" s="109">
        <f t="shared" ref="C276:D276" si="255">+B276*1.06</f>
        <v>15.9</v>
      </c>
      <c r="D276" s="133">
        <f t="shared" si="255"/>
        <v>16.854000000000003</v>
      </c>
      <c r="E276" s="151">
        <f t="shared" si="253"/>
        <v>17.696700000000003</v>
      </c>
      <c r="F276" s="163">
        <f>+E276*1.06</f>
        <v>18.758502000000004</v>
      </c>
      <c r="G276" s="168">
        <f>F276*1.05</f>
        <v>19.696427100000005</v>
      </c>
      <c r="H276" s="168">
        <v>20.9</v>
      </c>
      <c r="I276" s="163">
        <v>22.1</v>
      </c>
      <c r="J276" s="163">
        <f t="shared" ref="J276:K276" si="256">I276*1.05</f>
        <v>23.205000000000002</v>
      </c>
      <c r="K276" s="151">
        <f t="shared" si="256"/>
        <v>24.365250000000003</v>
      </c>
    </row>
    <row r="277" spans="1:11" x14ac:dyDescent="0.2">
      <c r="A277" s="128" t="s">
        <v>763</v>
      </c>
      <c r="B277" s="109">
        <v>240</v>
      </c>
      <c r="C277" s="109">
        <f t="shared" ref="C277:D277" si="257">+B277*1.06</f>
        <v>254.4</v>
      </c>
      <c r="D277" s="133">
        <f t="shared" si="257"/>
        <v>269.66400000000004</v>
      </c>
      <c r="E277" s="151">
        <f t="shared" si="253"/>
        <v>283.14720000000005</v>
      </c>
      <c r="F277" s="163">
        <f>+E277*1.06</f>
        <v>300.13603200000006</v>
      </c>
      <c r="G277" s="168">
        <v>315.10000000000002</v>
      </c>
      <c r="H277" s="168">
        <v>334</v>
      </c>
      <c r="I277" s="163">
        <v>354</v>
      </c>
      <c r="J277" s="163">
        <f t="shared" ref="J277:K277" si="258">I277*1.05</f>
        <v>371.7</v>
      </c>
      <c r="K277" s="151">
        <f t="shared" si="258"/>
        <v>390.28500000000003</v>
      </c>
    </row>
    <row r="278" spans="1:11" x14ac:dyDescent="0.2">
      <c r="A278" s="114" t="s">
        <v>764</v>
      </c>
      <c r="B278" s="109"/>
      <c r="C278" s="109"/>
      <c r="D278" s="133"/>
      <c r="E278" s="151"/>
      <c r="F278" s="163"/>
      <c r="G278" s="168"/>
      <c r="H278" s="168"/>
      <c r="I278" s="163"/>
      <c r="J278" s="163"/>
      <c r="K278" s="151"/>
    </row>
    <row r="279" spans="1:11" x14ac:dyDescent="0.2">
      <c r="A279" s="128" t="s">
        <v>761</v>
      </c>
      <c r="B279" s="109">
        <v>60</v>
      </c>
      <c r="C279" s="109">
        <f t="shared" ref="C279:D279" si="259">+B279*1.06</f>
        <v>63.6</v>
      </c>
      <c r="D279" s="133">
        <f t="shared" si="259"/>
        <v>67.416000000000011</v>
      </c>
      <c r="E279" s="151">
        <f t="shared" ref="E279:E289" si="260">+D279*1.05</f>
        <v>70.786800000000014</v>
      </c>
      <c r="F279" s="163">
        <f>+E279*1.06</f>
        <v>75.034008000000014</v>
      </c>
      <c r="G279" s="168">
        <v>78.8</v>
      </c>
      <c r="H279" s="168">
        <v>83.5</v>
      </c>
      <c r="I279" s="163">
        <v>88.5</v>
      </c>
      <c r="J279" s="163">
        <f t="shared" ref="J279:K279" si="261">I279*1.05</f>
        <v>92.924999999999997</v>
      </c>
      <c r="K279" s="151">
        <f t="shared" si="261"/>
        <v>97.571250000000006</v>
      </c>
    </row>
    <row r="280" spans="1:11" x14ac:dyDescent="0.2">
      <c r="A280" s="128" t="s">
        <v>762</v>
      </c>
      <c r="B280" s="109">
        <v>20</v>
      </c>
      <c r="C280" s="109">
        <f t="shared" ref="C280:D280" si="262">+B280*1.06</f>
        <v>21.200000000000003</v>
      </c>
      <c r="D280" s="133">
        <f t="shared" si="262"/>
        <v>22.472000000000005</v>
      </c>
      <c r="E280" s="151">
        <f t="shared" si="260"/>
        <v>23.595600000000005</v>
      </c>
      <c r="F280" s="163">
        <f>+E280*1.06</f>
        <v>25.011336000000007</v>
      </c>
      <c r="G280" s="168">
        <v>26.3</v>
      </c>
      <c r="H280" s="168">
        <v>27.9</v>
      </c>
      <c r="I280" s="163">
        <v>29.6</v>
      </c>
      <c r="J280" s="163">
        <f t="shared" ref="J280:K280" si="263">I280*1.05</f>
        <v>31.080000000000002</v>
      </c>
      <c r="K280" s="151">
        <f t="shared" si="263"/>
        <v>32.634</v>
      </c>
    </row>
    <row r="281" spans="1:11" x14ac:dyDescent="0.2">
      <c r="A281" s="128" t="s">
        <v>763</v>
      </c>
      <c r="B281" s="109">
        <v>240</v>
      </c>
      <c r="C281" s="109">
        <f t="shared" ref="C281:D281" si="264">+B281*1.06</f>
        <v>254.4</v>
      </c>
      <c r="D281" s="133">
        <f t="shared" si="264"/>
        <v>269.66400000000004</v>
      </c>
      <c r="E281" s="151">
        <f t="shared" si="260"/>
        <v>283.14720000000005</v>
      </c>
      <c r="F281" s="163">
        <f>+E281*1.06</f>
        <v>300.13603200000006</v>
      </c>
      <c r="G281" s="168">
        <v>315.10000000000002</v>
      </c>
      <c r="H281" s="168">
        <v>334</v>
      </c>
      <c r="I281" s="163">
        <v>354</v>
      </c>
      <c r="J281" s="163">
        <f t="shared" ref="J281:K281" si="265">I281*1.05</f>
        <v>371.7</v>
      </c>
      <c r="K281" s="151">
        <f t="shared" si="265"/>
        <v>390.28500000000003</v>
      </c>
    </row>
    <row r="282" spans="1:11" x14ac:dyDescent="0.2">
      <c r="A282" s="114" t="s">
        <v>765</v>
      </c>
      <c r="B282" s="109"/>
      <c r="C282" s="109"/>
      <c r="D282" s="133"/>
      <c r="E282" s="151"/>
      <c r="F282" s="163"/>
      <c r="G282" s="168"/>
      <c r="H282" s="168"/>
      <c r="I282" s="163"/>
      <c r="J282" s="163"/>
      <c r="K282" s="151"/>
    </row>
    <row r="283" spans="1:11" x14ac:dyDescent="0.2">
      <c r="A283" s="128" t="s">
        <v>761</v>
      </c>
      <c r="B283" s="109">
        <v>75</v>
      </c>
      <c r="C283" s="109">
        <f t="shared" ref="C283:D283" si="266">+B283*1.06</f>
        <v>79.5</v>
      </c>
      <c r="D283" s="133">
        <f t="shared" si="266"/>
        <v>84.27000000000001</v>
      </c>
      <c r="E283" s="151">
        <f t="shared" si="260"/>
        <v>88.483500000000021</v>
      </c>
      <c r="F283" s="163">
        <f>+E283*1.06</f>
        <v>93.792510000000021</v>
      </c>
      <c r="G283" s="168">
        <v>98.5</v>
      </c>
      <c r="H283" s="168">
        <v>104.4</v>
      </c>
      <c r="I283" s="163">
        <v>110.6</v>
      </c>
      <c r="J283" s="163">
        <f t="shared" ref="J283:K283" si="267">I283*1.05</f>
        <v>116.13</v>
      </c>
      <c r="K283" s="151">
        <f t="shared" si="267"/>
        <v>121.9365</v>
      </c>
    </row>
    <row r="284" spans="1:11" x14ac:dyDescent="0.2">
      <c r="A284" s="128" t="s">
        <v>762</v>
      </c>
      <c r="B284" s="109">
        <v>25</v>
      </c>
      <c r="C284" s="109">
        <f t="shared" ref="C284:D284" si="268">+B284*1.06</f>
        <v>26.5</v>
      </c>
      <c r="D284" s="133">
        <f t="shared" si="268"/>
        <v>28.09</v>
      </c>
      <c r="E284" s="151">
        <f t="shared" si="260"/>
        <v>29.494500000000002</v>
      </c>
      <c r="F284" s="163">
        <f>+E284*1.06</f>
        <v>31.264170000000004</v>
      </c>
      <c r="G284" s="168">
        <v>32.799999999999997</v>
      </c>
      <c r="H284" s="168">
        <v>34.799999999999997</v>
      </c>
      <c r="I284" s="163">
        <v>36.9</v>
      </c>
      <c r="J284" s="163">
        <f t="shared" ref="J284:K284" si="269">I284*1.05</f>
        <v>38.744999999999997</v>
      </c>
      <c r="K284" s="151">
        <f t="shared" si="269"/>
        <v>40.682249999999996</v>
      </c>
    </row>
    <row r="285" spans="1:11" x14ac:dyDescent="0.2">
      <c r="A285" s="128" t="s">
        <v>763</v>
      </c>
      <c r="B285" s="109">
        <v>240</v>
      </c>
      <c r="C285" s="109">
        <f t="shared" ref="C285:D285" si="270">+B285*1.06</f>
        <v>254.4</v>
      </c>
      <c r="D285" s="133">
        <f t="shared" si="270"/>
        <v>269.66400000000004</v>
      </c>
      <c r="E285" s="151">
        <f t="shared" si="260"/>
        <v>283.14720000000005</v>
      </c>
      <c r="F285" s="163">
        <f>+E285*1.06</f>
        <v>300.13603200000006</v>
      </c>
      <c r="G285" s="168">
        <v>315.10000000000002</v>
      </c>
      <c r="H285" s="168">
        <v>334</v>
      </c>
      <c r="I285" s="163">
        <v>354</v>
      </c>
      <c r="J285" s="163">
        <f t="shared" ref="J285:K285" si="271">I285*1.05</f>
        <v>371.7</v>
      </c>
      <c r="K285" s="151">
        <f t="shared" si="271"/>
        <v>390.28500000000003</v>
      </c>
    </row>
    <row r="286" spans="1:11" x14ac:dyDescent="0.2">
      <c r="A286" s="114" t="s">
        <v>766</v>
      </c>
      <c r="B286" s="109"/>
      <c r="C286" s="109"/>
      <c r="D286" s="133"/>
      <c r="E286" s="151"/>
      <c r="F286" s="163"/>
      <c r="G286" s="168"/>
      <c r="H286" s="168"/>
      <c r="I286" s="163"/>
      <c r="J286" s="163"/>
      <c r="K286" s="151"/>
    </row>
    <row r="287" spans="1:11" x14ac:dyDescent="0.2">
      <c r="A287" s="128" t="s">
        <v>761</v>
      </c>
      <c r="B287" s="109">
        <v>90</v>
      </c>
      <c r="C287" s="109">
        <f t="shared" ref="C287:D287" si="272">+B287*1.06</f>
        <v>95.4</v>
      </c>
      <c r="D287" s="133">
        <f t="shared" si="272"/>
        <v>101.12400000000001</v>
      </c>
      <c r="E287" s="151">
        <f t="shared" si="260"/>
        <v>106.18020000000001</v>
      </c>
      <c r="F287" s="163">
        <f>+E287*1.06</f>
        <v>112.55101200000001</v>
      </c>
      <c r="G287" s="168">
        <v>118.2</v>
      </c>
      <c r="H287" s="168">
        <v>125.3</v>
      </c>
      <c r="I287" s="163">
        <v>132.80000000000001</v>
      </c>
      <c r="J287" s="163">
        <f t="shared" ref="J287:K287" si="273">I287*1.05</f>
        <v>139.44000000000003</v>
      </c>
      <c r="K287" s="151">
        <f t="shared" si="273"/>
        <v>146.41200000000003</v>
      </c>
    </row>
    <row r="288" spans="1:11" x14ac:dyDescent="0.2">
      <c r="A288" s="128" t="s">
        <v>762</v>
      </c>
      <c r="B288" s="109">
        <v>35</v>
      </c>
      <c r="C288" s="109">
        <f t="shared" ref="C288:D288" si="274">+B288*1.06</f>
        <v>37.1</v>
      </c>
      <c r="D288" s="133">
        <f t="shared" si="274"/>
        <v>39.326000000000001</v>
      </c>
      <c r="E288" s="151">
        <f t="shared" si="260"/>
        <v>41.292300000000004</v>
      </c>
      <c r="F288" s="163">
        <f>+E288*1.06</f>
        <v>43.769838000000007</v>
      </c>
      <c r="G288" s="168">
        <v>46</v>
      </c>
      <c r="H288" s="168">
        <v>48.8</v>
      </c>
      <c r="I288" s="163">
        <v>51.7</v>
      </c>
      <c r="J288" s="163">
        <f t="shared" ref="J288:K288" si="275">I288*1.05</f>
        <v>54.285000000000004</v>
      </c>
      <c r="K288" s="151">
        <f t="shared" si="275"/>
        <v>56.999250000000004</v>
      </c>
    </row>
    <row r="289" spans="1:11" x14ac:dyDescent="0.2">
      <c r="A289" s="128" t="s">
        <v>763</v>
      </c>
      <c r="B289" s="109">
        <v>240</v>
      </c>
      <c r="C289" s="109">
        <f t="shared" ref="C289:D289" si="276">+B289*1.06</f>
        <v>254.4</v>
      </c>
      <c r="D289" s="133">
        <f t="shared" si="276"/>
        <v>269.66400000000004</v>
      </c>
      <c r="E289" s="151">
        <f t="shared" si="260"/>
        <v>283.14720000000005</v>
      </c>
      <c r="F289" s="163">
        <f>+E289*1.06</f>
        <v>300.13603200000006</v>
      </c>
      <c r="G289" s="168">
        <v>315.10000000000002</v>
      </c>
      <c r="H289" s="168">
        <v>334</v>
      </c>
      <c r="I289" s="163">
        <v>354</v>
      </c>
      <c r="J289" s="163">
        <f t="shared" ref="J289:K289" si="277">I289*1.05</f>
        <v>371.7</v>
      </c>
      <c r="K289" s="151">
        <f t="shared" si="277"/>
        <v>390.28500000000003</v>
      </c>
    </row>
    <row r="290" spans="1:11" x14ac:dyDescent="0.2">
      <c r="A290" s="106"/>
      <c r="B290" s="108"/>
      <c r="C290" s="108"/>
      <c r="D290" s="135"/>
      <c r="E290" s="150"/>
      <c r="F290" s="150"/>
      <c r="G290" s="168"/>
      <c r="H290" s="168"/>
      <c r="I290" s="163"/>
      <c r="J290" s="163"/>
      <c r="K290" s="151"/>
    </row>
    <row r="291" spans="1:11" ht="12" x14ac:dyDescent="0.25">
      <c r="A291" s="216" t="s">
        <v>752</v>
      </c>
      <c r="B291" s="216"/>
      <c r="C291" s="216"/>
      <c r="D291" s="216"/>
      <c r="E291" s="153"/>
      <c r="F291" s="153"/>
      <c r="G291" s="171"/>
      <c r="H291" s="171"/>
      <c r="I291" s="183"/>
      <c r="J291" s="183"/>
      <c r="K291" s="178"/>
    </row>
    <row r="292" spans="1:11" ht="12" x14ac:dyDescent="0.25">
      <c r="A292" s="187"/>
      <c r="B292" s="108"/>
      <c r="C292" s="108"/>
      <c r="D292" s="135"/>
      <c r="E292" s="150"/>
      <c r="F292" s="150"/>
      <c r="G292" s="168"/>
      <c r="H292" s="168"/>
      <c r="I292" s="163"/>
      <c r="J292" s="163"/>
      <c r="K292" s="151"/>
    </row>
    <row r="293" spans="1:11" ht="12" x14ac:dyDescent="0.25">
      <c r="A293" s="187" t="s">
        <v>753</v>
      </c>
      <c r="B293" s="108"/>
      <c r="C293" s="108"/>
      <c r="D293" s="135"/>
      <c r="E293" s="150"/>
      <c r="F293" s="150"/>
      <c r="G293" s="168"/>
      <c r="H293" s="168"/>
      <c r="I293" s="163"/>
      <c r="J293" s="163"/>
      <c r="K293" s="151"/>
    </row>
    <row r="294" spans="1:11" ht="36.75" customHeight="1" x14ac:dyDescent="0.2">
      <c r="A294" s="224" t="s">
        <v>718</v>
      </c>
      <c r="B294" s="224"/>
      <c r="C294" s="224"/>
      <c r="D294" s="224"/>
      <c r="E294" s="224"/>
      <c r="F294" s="224"/>
      <c r="G294" s="224"/>
      <c r="H294" s="224"/>
      <c r="I294" s="224"/>
      <c r="J294" s="195"/>
      <c r="K294" s="186"/>
    </row>
    <row r="295" spans="1:11" x14ac:dyDescent="0.2">
      <c r="A295" s="225" t="s">
        <v>754</v>
      </c>
      <c r="B295" s="225"/>
      <c r="C295" s="225"/>
      <c r="D295" s="225"/>
      <c r="E295" s="153"/>
      <c r="F295" s="153"/>
      <c r="G295" s="171"/>
      <c r="H295" s="171"/>
      <c r="I295" s="183"/>
      <c r="J295" s="183"/>
      <c r="K295" s="178"/>
    </row>
    <row r="296" spans="1:11" ht="26.4" customHeight="1" x14ac:dyDescent="0.2">
      <c r="A296" s="225" t="s">
        <v>755</v>
      </c>
      <c r="B296" s="225"/>
      <c r="C296" s="225"/>
      <c r="D296" s="225"/>
      <c r="E296" s="225"/>
      <c r="F296" s="225"/>
      <c r="G296" s="225"/>
      <c r="H296" s="225"/>
      <c r="I296" s="225"/>
      <c r="J296" s="196"/>
      <c r="K296" s="186"/>
    </row>
    <row r="297" spans="1:11" x14ac:dyDescent="0.2">
      <c r="A297" s="191" t="s">
        <v>721</v>
      </c>
      <c r="B297" s="108"/>
      <c r="C297" s="108"/>
      <c r="D297" s="135"/>
      <c r="E297" s="150"/>
      <c r="F297" s="150"/>
      <c r="G297" s="168"/>
      <c r="H297" s="168"/>
      <c r="I297" s="163"/>
      <c r="J297" s="163"/>
      <c r="K297" s="151"/>
    </row>
    <row r="298" spans="1:11" x14ac:dyDescent="0.2">
      <c r="A298" s="191" t="s">
        <v>722</v>
      </c>
      <c r="B298" s="108"/>
      <c r="C298" s="108"/>
      <c r="D298" s="135"/>
      <c r="E298" s="150"/>
      <c r="F298" s="150"/>
      <c r="G298" s="168"/>
      <c r="H298" s="168"/>
      <c r="I298" s="163"/>
      <c r="J298" s="163"/>
      <c r="K298" s="151"/>
    </row>
    <row r="299" spans="1:11" x14ac:dyDescent="0.2">
      <c r="A299" s="192" t="s">
        <v>756</v>
      </c>
      <c r="B299" s="108"/>
      <c r="C299" s="108"/>
      <c r="D299" s="135"/>
      <c r="E299" s="150"/>
      <c r="F299" s="150"/>
      <c r="G299" s="168"/>
      <c r="H299" s="168"/>
      <c r="I299" s="163"/>
      <c r="J299" s="163"/>
      <c r="K299" s="151"/>
    </row>
    <row r="300" spans="1:11" x14ac:dyDescent="0.2">
      <c r="A300" s="192" t="s">
        <v>757</v>
      </c>
      <c r="B300" s="108"/>
      <c r="C300" s="108"/>
      <c r="D300" s="135"/>
      <c r="E300" s="150"/>
      <c r="F300" s="150"/>
      <c r="G300" s="168"/>
      <c r="H300" s="168"/>
      <c r="I300" s="163"/>
      <c r="J300" s="163"/>
      <c r="K300" s="151"/>
    </row>
    <row r="301" spans="1:11" x14ac:dyDescent="0.2">
      <c r="A301" s="193"/>
      <c r="B301" s="108"/>
      <c r="C301" s="108"/>
      <c r="D301" s="135"/>
      <c r="E301" s="150"/>
      <c r="F301" s="150"/>
      <c r="G301" s="168"/>
      <c r="H301" s="168"/>
      <c r="I301" s="163"/>
      <c r="J301" s="163"/>
      <c r="K301" s="151"/>
    </row>
    <row r="302" spans="1:11" x14ac:dyDescent="0.2">
      <c r="A302" s="106" t="s">
        <v>725</v>
      </c>
      <c r="B302" s="109">
        <v>605</v>
      </c>
      <c r="C302" s="109">
        <f t="shared" ref="C302:D302" si="278">+B302*1.06</f>
        <v>641.30000000000007</v>
      </c>
      <c r="D302" s="133">
        <f t="shared" si="278"/>
        <v>679.77800000000013</v>
      </c>
      <c r="E302" s="151">
        <f t="shared" ref="E302" si="279">+D302*1.05</f>
        <v>713.76690000000019</v>
      </c>
      <c r="F302" s="163">
        <f>+E302*1.06</f>
        <v>756.59291400000029</v>
      </c>
      <c r="G302" s="168">
        <v>794.4</v>
      </c>
      <c r="H302" s="168">
        <v>842.1</v>
      </c>
      <c r="I302" s="163">
        <v>892.6</v>
      </c>
      <c r="J302" s="163">
        <f t="shared" ref="J302:K302" si="280">I302*1.05</f>
        <v>937.23</v>
      </c>
      <c r="K302" s="151">
        <f t="shared" si="280"/>
        <v>984.09150000000011</v>
      </c>
    </row>
    <row r="303" spans="1:11" x14ac:dyDescent="0.2">
      <c r="A303" s="106"/>
      <c r="B303" s="108"/>
      <c r="C303" s="108"/>
      <c r="D303" s="135"/>
      <c r="E303" s="150"/>
      <c r="F303" s="150"/>
      <c r="G303" s="168"/>
      <c r="H303" s="168"/>
      <c r="I303" s="163"/>
      <c r="J303" s="163"/>
      <c r="K303" s="151"/>
    </row>
    <row r="304" spans="1:11" ht="12" x14ac:dyDescent="0.25">
      <c r="A304" s="187" t="s">
        <v>758</v>
      </c>
      <c r="B304" s="108"/>
      <c r="C304" s="108"/>
      <c r="D304" s="135"/>
      <c r="E304" s="150"/>
      <c r="F304" s="150"/>
      <c r="G304" s="168"/>
      <c r="H304" s="168"/>
      <c r="I304" s="163"/>
      <c r="J304" s="163"/>
      <c r="K304" s="151"/>
    </row>
    <row r="305" spans="1:11" ht="28.5" customHeight="1" x14ac:dyDescent="0.2">
      <c r="A305" s="226" t="s">
        <v>727</v>
      </c>
      <c r="B305" s="226"/>
      <c r="C305" s="226"/>
      <c r="D305" s="226"/>
      <c r="E305" s="153"/>
      <c r="F305" s="153"/>
      <c r="G305" s="171"/>
      <c r="H305" s="171"/>
      <c r="I305" s="183"/>
      <c r="J305" s="183"/>
      <c r="K305" s="178"/>
    </row>
    <row r="306" spans="1:11" x14ac:dyDescent="0.2">
      <c r="A306" s="127"/>
      <c r="B306" s="108"/>
      <c r="C306" s="108"/>
      <c r="D306" s="135"/>
      <c r="E306" s="150"/>
      <c r="F306" s="150"/>
      <c r="G306" s="168"/>
      <c r="H306" s="168"/>
      <c r="I306" s="163"/>
      <c r="J306" s="163"/>
      <c r="K306" s="151"/>
    </row>
    <row r="307" spans="1:11" x14ac:dyDescent="0.2">
      <c r="A307" s="127" t="s">
        <v>728</v>
      </c>
      <c r="B307" s="129" t="s">
        <v>582</v>
      </c>
      <c r="C307" s="146" t="s">
        <v>582</v>
      </c>
      <c r="D307" s="138" t="s">
        <v>582</v>
      </c>
      <c r="E307" s="154" t="s">
        <v>582</v>
      </c>
      <c r="F307" s="164" t="s">
        <v>582</v>
      </c>
      <c r="G307" s="172" t="s">
        <v>582</v>
      </c>
      <c r="H307" s="172" t="s">
        <v>582</v>
      </c>
      <c r="I307" s="164" t="s">
        <v>582</v>
      </c>
      <c r="J307" s="164" t="s">
        <v>582</v>
      </c>
      <c r="K307" s="154" t="s">
        <v>582</v>
      </c>
    </row>
  </sheetData>
  <mergeCells count="18">
    <mergeCell ref="A294:I294"/>
    <mergeCell ref="A296:I296"/>
    <mergeCell ref="A295:D295"/>
    <mergeCell ref="A305:D305"/>
    <mergeCell ref="A102:D102"/>
    <mergeCell ref="A291:D291"/>
    <mergeCell ref="A132:D132"/>
    <mergeCell ref="B124:D124"/>
    <mergeCell ref="A136:A138"/>
    <mergeCell ref="A88:D88"/>
    <mergeCell ref="A117:D117"/>
    <mergeCell ref="A242:D242"/>
    <mergeCell ref="A248:D248"/>
    <mergeCell ref="A77:D77"/>
    <mergeCell ref="B99:D99"/>
    <mergeCell ref="A85:D85"/>
    <mergeCell ref="A1:E1"/>
    <mergeCell ref="A2:E2"/>
  </mergeCells>
  <pageMargins left="0.7" right="0.7" top="0.75" bottom="0.75" header="0.3" footer="0.3"/>
  <pageSetup scale="84" fitToHeight="0" orientation="portrait" horizontalDpi="4294967294" r:id="rId1"/>
  <ignoredErrors>
    <ignoredError sqref="E6:E10 I11:I19 K39:K40 K21:K24 E11:F20 K45:K46 K50:K54 K62:K64 K72:K73 K75:K79 K81:K82 K84:K90 K92:K118 K124:K127 K134:K135 K148:K151 K158:K161 K165:K166 K169:K171 K183:K185 K187:K188 K194:K195 K199:K200 K204:K205 K208:K210 K213:K214 K217:K218 K221:K222 K225:K226 K228:K230 K233:K238 K241:K244 K247:K251 K258:K261 K263:K268 K272:K274 K278 K282 K286 K290:K301 K303:K478 A26:A129 K131:K132 A131:A132 A20:D20 A21:F25 A134:A308 B134:F308 B26:F129 B131:F132 A309:F478 I303:I478 I290:I30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Mampa Tsoho</cp:lastModifiedBy>
  <cp:lastPrinted>2018-03-26T13:14:13Z</cp:lastPrinted>
  <dcterms:created xsi:type="dcterms:W3CDTF">2015-05-13T13:09:05Z</dcterms:created>
  <dcterms:modified xsi:type="dcterms:W3CDTF">2022-03-24T10:35:17Z</dcterms:modified>
</cp:coreProperties>
</file>